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715" windowHeight="9270" firstSheet="2" activeTab="5"/>
  </bookViews>
  <sheets>
    <sheet name="Cadettes 1" sheetId="1" r:id="rId1"/>
    <sheet name="JS &amp; + 40 ans F CM 1" sheetId="2" r:id="rId2"/>
    <sheet name="JS &amp; + 40 ans F CM 2" sheetId="3" r:id="rId3"/>
    <sheet name="JS &amp; + 40 ans F CM 3" sheetId="4" r:id="rId4"/>
    <sheet name="JS &amp; + 40 ans F DAN 1" sheetId="5" r:id="rId5"/>
    <sheet name="JS &amp; + 40 ans F DAN 2" sheetId="6" r:id="rId6"/>
  </sheets>
  <definedNames>
    <definedName name="_xlnm.Print_Area" localSheetId="0">'Cadettes 1'!$C:$V</definedName>
    <definedName name="_xlnm.Print_Area" localSheetId="1">'JS &amp; + 40 ans F CM 1'!$C:$AI</definedName>
    <definedName name="_xlnm.Print_Area" localSheetId="2">'JS &amp; + 40 ans F CM 2'!$C:$AI</definedName>
    <definedName name="_xlnm.Print_Area" localSheetId="3">'JS &amp; + 40 ans F CM 3'!$C:$AI</definedName>
    <definedName name="_xlnm.Print_Area" localSheetId="4">'JS &amp; + 40 ans F DAN 1'!$C:$AB</definedName>
    <definedName name="_xlnm.Print_Area" localSheetId="5">'JS &amp; + 40 ans F DAN 2'!$C:$AB</definedName>
  </definedNames>
  <calcPr fullCalcOnLoad="1"/>
</workbook>
</file>

<file path=xl/sharedStrings.xml><?xml version="1.0" encoding="utf-8"?>
<sst xmlns="http://schemas.openxmlformats.org/spreadsheetml/2006/main" count="780" uniqueCount="173">
  <si>
    <t>N° de TAPIS</t>
  </si>
  <si>
    <t>Catégorie</t>
  </si>
  <si>
    <t>Cadettes 1</t>
  </si>
  <si>
    <t>Date:</t>
  </si>
  <si>
    <t>1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</si>
  <si>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</si>
  <si>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</si>
  <si>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</si>
  <si>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</si>
  <si>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</si>
  <si>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</si>
  <si>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</si>
  <si>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</si>
  <si>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</si>
  <si>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</si>
  <si>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</si>
  <si>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</si>
  <si>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</si>
  <si>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</si>
  <si>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</si>
  <si>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</si>
  <si>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</si>
  <si>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</si>
  <si>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</si>
  <si>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</si>
  <si>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</si>
  <si>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</si>
  <si>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</si>
  <si>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</si>
  <si>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</si>
  <si>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PDL</t>
  </si>
  <si>
    <t>BUAIN Emeline</t>
  </si>
  <si>
    <t>M</t>
  </si>
  <si>
    <t>ANTONNIERE JUDO CLUB 72</t>
  </si>
  <si>
    <t>100</t>
  </si>
  <si>
    <t>000</t>
  </si>
  <si>
    <t>101</t>
  </si>
  <si>
    <t>BOUTIN Amelie</t>
  </si>
  <si>
    <t>US PRECIGNE</t>
  </si>
  <si>
    <t>METAIRIE Gwenaelle</t>
  </si>
  <si>
    <t>UNION SPORTIVE CHANGE JUDO</t>
  </si>
  <si>
    <t>GIRARD Marie</t>
  </si>
  <si>
    <t>JC ST SEBASTIEN</t>
  </si>
  <si>
    <t>020</t>
  </si>
  <si>
    <t>111</t>
  </si>
  <si>
    <t>011</t>
  </si>
  <si>
    <t>BUECHER Melissa</t>
  </si>
  <si>
    <t>JUDO 85</t>
  </si>
  <si>
    <t>PAPIN Lucie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</si>
  <si>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</si>
  <si>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</si>
  <si>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</si>
  <si>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</si>
  <si>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</si>
  <si>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</si>
  <si>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</si>
  <si>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</si>
  <si>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</si>
  <si>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</si>
  <si>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W</t>
  </si>
  <si>
    <t>I</t>
  </si>
  <si>
    <t>* case réservée au signataire</t>
  </si>
  <si>
    <t>Ordre réel des combats</t>
  </si>
  <si>
    <t>Rouge</t>
  </si>
  <si>
    <t>Blanc</t>
  </si>
  <si>
    <t>JS &amp; + 40 ans F CM 1</t>
  </si>
  <si>
    <t>5</t>
  </si>
  <si>
    <t>6x8</t>
  </si>
  <si>
    <t>4x8</t>
  </si>
  <si>
    <t>2x7</t>
  </si>
  <si>
    <t>3x7</t>
  </si>
  <si>
    <t>5x8</t>
  </si>
  <si>
    <t>4x7</t>
  </si>
  <si>
    <t>3x8</t>
  </si>
  <si>
    <t>1x7</t>
  </si>
  <si>
    <t>1x8</t>
  </si>
  <si>
    <t>6x7</t>
  </si>
  <si>
    <t>2x8</t>
  </si>
  <si>
    <t>5x7</t>
  </si>
  <si>
    <t>7x8</t>
  </si>
  <si>
    <t>MARTEAU Aurelia</t>
  </si>
  <si>
    <t>ROUILLER Manon</t>
  </si>
  <si>
    <t>STE LUCE JUDO-JUJITSU</t>
  </si>
  <si>
    <t>ORTUNO Eva</t>
  </si>
  <si>
    <t>BUDOKAN ANGERS JUDO</t>
  </si>
  <si>
    <t>LEMOINE Françoise</t>
  </si>
  <si>
    <t>SAINT DENIS DE GASTINES</t>
  </si>
  <si>
    <t>CHARLES Justine</t>
  </si>
  <si>
    <t>E.S. CRAON JUDO JUJITSU</t>
  </si>
  <si>
    <t>021</t>
  </si>
  <si>
    <t>102</t>
  </si>
  <si>
    <t>SIESS Violaine</t>
  </si>
  <si>
    <t>JUDO CLUB LES ROSIERS/LOIRE</t>
  </si>
  <si>
    <t>DA CUNHA Mathilde</t>
  </si>
  <si>
    <t>CS ALLONNAIS</t>
  </si>
  <si>
    <t>DEVANNE Clemence</t>
  </si>
  <si>
    <t>MPT MONPLAISIR</t>
  </si>
  <si>
    <t>010</t>
  </si>
  <si>
    <t>Rattrapages</t>
  </si>
  <si>
    <t>C6</t>
  </si>
  <si>
    <t>C7</t>
  </si>
  <si>
    <t>Combats non faits pour d'éventuels rattarpages</t>
  </si>
  <si>
    <t>F</t>
  </si>
  <si>
    <t>JS &amp; + 40 ans F CM 2</t>
  </si>
  <si>
    <t>TBO</t>
  </si>
  <si>
    <t>CHAUVEAU Tatiana</t>
  </si>
  <si>
    <t>JUDO CLUB SANCERGUOIS</t>
  </si>
  <si>
    <t>COTTINEAU Alexane</t>
  </si>
  <si>
    <t>JUDO CLUB HERBLINOIS</t>
  </si>
  <si>
    <t>HAIDRA Flora</t>
  </si>
  <si>
    <t>EVRE JUDO ST PIERRE LE MAY</t>
  </si>
  <si>
    <t>001</t>
  </si>
  <si>
    <t>PORNIN Alicia</t>
  </si>
  <si>
    <t>DOJO CASTROGONTERIEN</t>
  </si>
  <si>
    <t>CLAUDE Marine</t>
  </si>
  <si>
    <t>J C YONNAIS</t>
  </si>
  <si>
    <t>SCALA Manon</t>
  </si>
  <si>
    <t>KIAI C.CASTELNEUVIEN</t>
  </si>
  <si>
    <t>BRE</t>
  </si>
  <si>
    <t>STRAUB Esthelle</t>
  </si>
  <si>
    <t>JUDO PAYS DE VILAINE</t>
  </si>
  <si>
    <t>PEPION Anais</t>
  </si>
  <si>
    <t>ASS PARENTS JUDOKA BOUCHEMAINE</t>
  </si>
  <si>
    <t>T</t>
  </si>
  <si>
    <t>JS &amp; + 40 ans F CM 3</t>
  </si>
  <si>
    <t>4</t>
  </si>
  <si>
    <t>FORET Jenny</t>
  </si>
  <si>
    <t>ASSOCIATION J.C. ANDOLLEEN</t>
  </si>
  <si>
    <t>HAULBERT Valerie</t>
  </si>
  <si>
    <t>J C DES MAUGES</t>
  </si>
  <si>
    <t>MERITAN Lucile</t>
  </si>
  <si>
    <t>J C MONTREUIL JUIGNE</t>
  </si>
  <si>
    <t>PICARD Lea</t>
  </si>
  <si>
    <t>JUDO JUJITSU MURS-ERIGNE</t>
  </si>
  <si>
    <t>PONTILLON Anaelle</t>
  </si>
  <si>
    <t>U S C P M</t>
  </si>
  <si>
    <t>MARTEL Nathalie</t>
  </si>
  <si>
    <t>J C MAYENNAIS</t>
  </si>
  <si>
    <t>PLAIRE Isabelle</t>
  </si>
  <si>
    <t>UNION CHOLET JUDO 49</t>
  </si>
  <si>
    <t>FRANCOIS Patricia</t>
  </si>
  <si>
    <t>L .E.S.S.C.A.L.E</t>
  </si>
  <si>
    <t>110</t>
  </si>
  <si>
    <t>JS &amp; + 40 ans F DAN 1</t>
  </si>
  <si>
    <t>2</t>
  </si>
  <si>
    <t>POIRIER Edith</t>
  </si>
  <si>
    <t>SPORTS LOISIRS SECTION JUDO</t>
  </si>
  <si>
    <t>BAUDRY Manon</t>
  </si>
  <si>
    <t>LOISIRS LAIGNE SAINT GERVAIS</t>
  </si>
  <si>
    <t>DUPONT Delphine</t>
  </si>
  <si>
    <t>JUDO CLUB COMMEQUIERS</t>
  </si>
  <si>
    <t>DUPONT Helene</t>
  </si>
  <si>
    <t>FROC Elodie</t>
  </si>
  <si>
    <t>DOJO GUERCHAIS</t>
  </si>
  <si>
    <t>PETE Emilie</t>
  </si>
  <si>
    <t>ESPRIT JUDO LUCON</t>
  </si>
  <si>
    <t>VIVET Aurelie</t>
  </si>
  <si>
    <t>JS &amp; + 40 ans F DAN 2</t>
  </si>
  <si>
    <t>3</t>
  </si>
  <si>
    <t>DURAND Christelle</t>
  </si>
  <si>
    <t>JUDO CLUB STE MAURE</t>
  </si>
  <si>
    <t>RATTE Aurelie</t>
  </si>
  <si>
    <t>HORVATH Dorothia</t>
  </si>
  <si>
    <t>J.C. DU BASSIN SAUMUROIS</t>
  </si>
  <si>
    <t>001.A</t>
  </si>
  <si>
    <t>000.A</t>
  </si>
  <si>
    <t>MADEC Enora</t>
  </si>
  <si>
    <t>JC ANJOU</t>
  </si>
  <si>
    <t>GRANDISSON Katia</t>
  </si>
  <si>
    <t>BOURGEAIS Marine</t>
  </si>
  <si>
    <t>JUDO CLUB SABOLIEN</t>
  </si>
  <si>
    <t>JOLLY Carole</t>
  </si>
  <si>
    <t>JUDO CLUB CASTELORIEN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</si>
</sst>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</numFmts>
  <fonts count="13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i/>
      <sz val="8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center" shrinkToFit="1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 locked="0"/>
    </xf>
    <xf numFmtId="0" fontId="3" fillId="4" borderId="1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 vertical="center" shrinkToFit="1"/>
      <protection hidden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center" shrinkToFit="1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 shrinkToFit="1"/>
      <protection hidden="1"/>
    </xf>
    <xf numFmtId="0" fontId="4" fillId="2" borderId="11" xfId="0" applyFont="1" applyFill="1" applyBorder="1" applyAlignment="1" applyProtection="1">
      <alignment horizontal="center" vertical="center" shrinkToFit="1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 locked="0"/>
    </xf>
    <xf numFmtId="0" fontId="3" fillId="5" borderId="28" xfId="0" applyFont="1" applyFill="1" applyBorder="1" applyAlignment="1" applyProtection="1">
      <alignment horizontal="center" vertical="center"/>
      <protection hidden="1" locked="0"/>
    </xf>
    <xf numFmtId="0" fontId="3" fillId="3" borderId="29" xfId="0" applyFont="1" applyFill="1" applyBorder="1" applyAlignment="1" applyProtection="1">
      <alignment horizontal="center" vertical="center"/>
      <protection hidden="1" locked="0"/>
    </xf>
    <xf numFmtId="0" fontId="3" fillId="5" borderId="29" xfId="0" applyFont="1" applyFill="1" applyBorder="1" applyAlignment="1" applyProtection="1">
      <alignment horizontal="center" vertical="center"/>
      <protection hidden="1" locked="0"/>
    </xf>
    <xf numFmtId="0" fontId="3" fillId="3" borderId="30" xfId="0" applyFont="1" applyFill="1" applyBorder="1" applyAlignment="1" applyProtection="1">
      <alignment horizontal="center" vertical="center"/>
      <protection hidden="1" locked="0"/>
    </xf>
    <xf numFmtId="0" fontId="3" fillId="3" borderId="31" xfId="0" applyFont="1" applyFill="1" applyBorder="1" applyAlignment="1" applyProtection="1">
      <alignment horizontal="center" vertical="center"/>
      <protection hidden="1" locked="0"/>
    </xf>
    <xf numFmtId="0" fontId="3" fillId="6" borderId="1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hidden="1"/>
    </xf>
    <xf numFmtId="4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left" vertical="center" shrinkToFit="1"/>
      <protection locked="0"/>
    </xf>
    <xf numFmtId="49" fontId="11" fillId="2" borderId="10" xfId="0" applyNumberFormat="1" applyFont="1" applyFill="1" applyBorder="1" applyAlignment="1" applyProtection="1">
      <alignment horizontal="center" vertical="center"/>
      <protection hidden="1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shrinkToFit="1"/>
      <protection hidden="1"/>
    </xf>
    <xf numFmtId="0" fontId="1" fillId="0" borderId="0" xfId="0" applyFont="1" applyAlignment="1" applyProtection="1">
      <alignment horizontal="center" shrinkToFit="1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 vertical="center" shrinkToFit="1"/>
      <protection hidden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 locked="0"/>
    </xf>
    <xf numFmtId="0" fontId="1" fillId="7" borderId="10" xfId="0" applyFont="1" applyFill="1" applyBorder="1" applyAlignment="1" applyProtection="1">
      <alignment horizontal="center" vertical="center"/>
      <protection hidden="1" locked="0"/>
    </xf>
    <xf numFmtId="0" fontId="1" fillId="4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5" borderId="10" xfId="0" applyFont="1" applyFill="1" applyBorder="1" applyAlignment="1" applyProtection="1">
      <alignment horizontal="left" vertical="center" shrinkToFit="1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10" xfId="0" applyFont="1" applyBorder="1" applyAlignment="1" applyProtection="1">
      <alignment horizontal="right" shrinkToFit="1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3" fillId="3" borderId="28" xfId="0" applyFont="1" applyFill="1" applyBorder="1" applyAlignment="1" applyProtection="1">
      <alignment horizontal="center" vertical="center"/>
      <protection hidden="1" locked="0"/>
    </xf>
    <xf numFmtId="0" fontId="3" fillId="5" borderId="30" xfId="0" applyFont="1" applyFill="1" applyBorder="1" applyAlignment="1" applyProtection="1">
      <alignment horizontal="center" vertical="center"/>
      <protection hidden="1" locked="0"/>
    </xf>
    <xf numFmtId="0" fontId="1" fillId="8" borderId="10" xfId="0" applyFont="1" applyFill="1" applyBorder="1" applyAlignment="1" applyProtection="1">
      <alignment horizontal="left" vertical="center" shrinkToFit="1"/>
      <protection locked="0"/>
    </xf>
    <xf numFmtId="0" fontId="1" fillId="8" borderId="10" xfId="0" applyFont="1" applyFill="1" applyBorder="1" applyAlignment="1" applyProtection="1">
      <alignment horizontal="left" vertical="center" shrinkToFit="1"/>
      <protection hidden="1"/>
    </xf>
    <xf numFmtId="0" fontId="3" fillId="5" borderId="3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9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32" xfId="0" applyFont="1" applyBorder="1" applyAlignment="1" applyProtection="1">
      <alignment horizontal="center" shrinkToFit="1"/>
      <protection hidden="1"/>
    </xf>
    <xf numFmtId="0" fontId="1" fillId="8" borderId="41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8" borderId="11" xfId="0" applyFont="1" applyFill="1" applyBorder="1" applyAlignment="1" applyProtection="1">
      <alignment horizontal="center" vertical="center" wrapText="1"/>
      <protection hidden="1"/>
    </xf>
    <xf numFmtId="0" fontId="1" fillId="8" borderId="41" xfId="0" applyFont="1" applyFill="1" applyBorder="1" applyAlignment="1" applyProtection="1">
      <alignment horizontal="center" vertical="center" wrapText="1"/>
      <protection hidden="1"/>
    </xf>
    <xf numFmtId="0" fontId="1" fillId="8" borderId="16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1" borderId="1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1" borderId="27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 locked="0"/>
    </xf>
    <xf numFmtId="0" fontId="1" fillId="5" borderId="10" xfId="0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horizontal="left" vertic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4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18" ht="12" thickBot="1">
      <c r="C1" s="2">
        <v>6</v>
      </c>
      <c r="P1" s="4" t="s">
        <v>0</v>
      </c>
      <c r="Q1" s="4"/>
      <c r="R1" s="4"/>
    </row>
    <row r="2" spans="6:22" ht="16.5" customHeight="1" thickBot="1">
      <c r="F2" s="6" t="s">
        <v>1</v>
      </c>
      <c r="G2" s="7" t="s">
        <v>2</v>
      </c>
      <c r="J2" s="8" t="s">
        <v>3</v>
      </c>
      <c r="K2" s="9">
        <f ca="1">TODAY()</f>
        <v>41216</v>
      </c>
      <c r="L2" s="9"/>
      <c r="M2" s="9"/>
      <c r="N2" s="9"/>
      <c r="P2" s="10" t="s">
        <v>4</v>
      </c>
      <c r="Q2" s="10"/>
      <c r="R2" s="11"/>
      <c r="S2" s="12"/>
      <c r="T2" s="12"/>
      <c r="U2" s="13"/>
      <c r="V2" s="12"/>
    </row>
    <row r="3" spans="16:22" ht="13.5" customHeight="1" thickBot="1">
      <c r="P3" s="14"/>
      <c r="Q3" s="14"/>
      <c r="R3" s="15"/>
      <c r="S3" s="12"/>
      <c r="T3" s="12"/>
      <c r="U3" s="12"/>
      <c r="V3" s="12"/>
    </row>
    <row r="4" spans="6:10" ht="11.25">
      <c r="F4" s="16"/>
      <c r="G4" s="17"/>
      <c r="J4" s="1" t="s">
        <v>5</v>
      </c>
    </row>
    <row r="5" spans="6:10" ht="11.25">
      <c r="F5" s="16" t="s">
        <v>6</v>
      </c>
      <c r="G5" s="18"/>
      <c r="J5" s="8" t="s">
        <v>7</v>
      </c>
    </row>
    <row r="6" spans="7:21" ht="11.25">
      <c r="G6" s="19"/>
      <c r="H6" s="8"/>
      <c r="I6" s="8"/>
      <c r="J6" s="8"/>
      <c r="K6" s="8"/>
      <c r="U6" s="20"/>
    </row>
    <row r="8" spans="1:22" s="26" customFormat="1" ht="20.25" customHeight="1">
      <c r="A8" s="21" t="s">
        <v>8</v>
      </c>
      <c r="B8" s="21" t="s">
        <v>9</v>
      </c>
      <c r="C8" s="22" t="s">
        <v>10</v>
      </c>
      <c r="D8" s="22" t="s">
        <v>11</v>
      </c>
      <c r="E8" s="23" t="s">
        <v>12</v>
      </c>
      <c r="F8" s="22" t="s">
        <v>13</v>
      </c>
      <c r="G8" s="22" t="s">
        <v>14</v>
      </c>
      <c r="H8" s="24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4" t="s">
        <v>22</v>
      </c>
      <c r="P8" s="24" t="s">
        <v>23</v>
      </c>
      <c r="Q8" s="24" t="s">
        <v>24</v>
      </c>
      <c r="R8" s="24" t="s">
        <v>25</v>
      </c>
      <c r="S8" s="25" t="s">
        <v>26</v>
      </c>
      <c r="T8" s="24" t="s">
        <v>27</v>
      </c>
      <c r="U8" s="24" t="s">
        <v>28</v>
      </c>
      <c r="V8" s="25" t="s">
        <v>29</v>
      </c>
    </row>
    <row r="9" spans="1:22" s="33" customFormat="1" ht="34.5" customHeight="1">
      <c r="A9" s="27" t="s">
        <v>30</v>
      </c>
      <c r="B9" s="27">
        <v>72</v>
      </c>
      <c r="C9" s="28">
        <v>1</v>
      </c>
      <c r="D9" s="29" t="s">
        <v>31</v>
      </c>
      <c r="E9" s="27" t="s">
        <v>32</v>
      </c>
      <c r="F9" s="27">
        <v>49</v>
      </c>
      <c r="G9" s="30" t="s">
        <v>33</v>
      </c>
      <c r="H9" s="31" t="s">
        <v>34</v>
      </c>
      <c r="I9" s="32"/>
      <c r="J9" s="32"/>
      <c r="K9" s="31" t="s">
        <v>35</v>
      </c>
      <c r="L9" s="32"/>
      <c r="M9" s="32"/>
      <c r="N9" s="31" t="s">
        <v>34</v>
      </c>
      <c r="O9" s="32"/>
      <c r="P9" s="32"/>
      <c r="Q9" s="31" t="s">
        <v>36</v>
      </c>
      <c r="R9" s="32"/>
      <c r="S9" s="32"/>
      <c r="T9" s="32"/>
      <c r="U9" s="31" t="s">
        <v>35</v>
      </c>
      <c r="V9" s="32"/>
    </row>
    <row r="10" spans="1:22" s="33" customFormat="1" ht="34.5" customHeight="1">
      <c r="A10" s="27" t="s">
        <v>30</v>
      </c>
      <c r="B10" s="27">
        <v>72</v>
      </c>
      <c r="C10" s="28">
        <v>2</v>
      </c>
      <c r="D10" s="29" t="s">
        <v>37</v>
      </c>
      <c r="E10" s="27" t="s">
        <v>32</v>
      </c>
      <c r="F10" s="27">
        <v>52</v>
      </c>
      <c r="G10" s="30" t="s">
        <v>38</v>
      </c>
      <c r="H10" s="31" t="s">
        <v>35</v>
      </c>
      <c r="I10" s="32"/>
      <c r="J10" s="32"/>
      <c r="K10" s="32"/>
      <c r="L10" s="32"/>
      <c r="M10" s="31" t="s">
        <v>35</v>
      </c>
      <c r="N10" s="32"/>
      <c r="O10" s="31" t="s">
        <v>35</v>
      </c>
      <c r="P10" s="32"/>
      <c r="Q10" s="32"/>
      <c r="R10" s="31" t="s">
        <v>35</v>
      </c>
      <c r="S10" s="32"/>
      <c r="T10" s="32"/>
      <c r="U10" s="32"/>
      <c r="V10" s="31"/>
    </row>
    <row r="11" spans="1:22" s="33" customFormat="1" ht="34.5" customHeight="1">
      <c r="A11" s="27" t="s">
        <v>30</v>
      </c>
      <c r="B11" s="27">
        <v>53</v>
      </c>
      <c r="C11" s="28">
        <v>3</v>
      </c>
      <c r="D11" s="29" t="s">
        <v>39</v>
      </c>
      <c r="E11" s="27" t="s">
        <v>32</v>
      </c>
      <c r="F11" s="27">
        <v>52</v>
      </c>
      <c r="G11" s="30" t="s">
        <v>40</v>
      </c>
      <c r="H11" s="32"/>
      <c r="I11" s="31" t="s">
        <v>35</v>
      </c>
      <c r="J11" s="32"/>
      <c r="K11" s="32"/>
      <c r="L11" s="31" t="s">
        <v>35</v>
      </c>
      <c r="M11" s="32"/>
      <c r="N11" s="31" t="s">
        <v>35</v>
      </c>
      <c r="O11" s="32"/>
      <c r="P11" s="32"/>
      <c r="Q11" s="32"/>
      <c r="R11" s="32"/>
      <c r="S11" s="31"/>
      <c r="T11" s="32"/>
      <c r="U11" s="32"/>
      <c r="V11" s="31"/>
    </row>
    <row r="12" spans="1:22" s="33" customFormat="1" ht="34.5" customHeight="1">
      <c r="A12" s="27" t="s">
        <v>30</v>
      </c>
      <c r="B12" s="27">
        <v>44</v>
      </c>
      <c r="C12" s="28">
        <v>4</v>
      </c>
      <c r="D12" s="29" t="s">
        <v>41</v>
      </c>
      <c r="E12" s="27" t="s">
        <v>32</v>
      </c>
      <c r="F12" s="27">
        <v>54</v>
      </c>
      <c r="G12" s="30" t="s">
        <v>42</v>
      </c>
      <c r="H12" s="32"/>
      <c r="I12" s="31" t="s">
        <v>43</v>
      </c>
      <c r="J12" s="32"/>
      <c r="K12" s="31" t="s">
        <v>35</v>
      </c>
      <c r="L12" s="32"/>
      <c r="M12" s="32"/>
      <c r="N12" s="32"/>
      <c r="O12" s="32"/>
      <c r="P12" s="31" t="s">
        <v>35</v>
      </c>
      <c r="Q12" s="32"/>
      <c r="R12" s="31" t="s">
        <v>44</v>
      </c>
      <c r="S12" s="32"/>
      <c r="T12" s="31" t="s">
        <v>45</v>
      </c>
      <c r="U12" s="32"/>
      <c r="V12" s="32"/>
    </row>
    <row r="13" spans="1:22" s="33" customFormat="1" ht="34.5" customHeight="1">
      <c r="A13" s="27" t="s">
        <v>30</v>
      </c>
      <c r="B13" s="27">
        <v>85</v>
      </c>
      <c r="C13" s="28">
        <v>5</v>
      </c>
      <c r="D13" s="29" t="s">
        <v>46</v>
      </c>
      <c r="E13" s="27" t="s">
        <v>32</v>
      </c>
      <c r="F13" s="27">
        <v>57</v>
      </c>
      <c r="G13" s="30" t="s">
        <v>47</v>
      </c>
      <c r="H13" s="32"/>
      <c r="I13" s="32"/>
      <c r="J13" s="31" t="s">
        <v>43</v>
      </c>
      <c r="K13" s="32"/>
      <c r="L13" s="32"/>
      <c r="M13" s="31" t="s">
        <v>43</v>
      </c>
      <c r="N13" s="32"/>
      <c r="O13" s="32"/>
      <c r="P13" s="31" t="s">
        <v>36</v>
      </c>
      <c r="Q13" s="32"/>
      <c r="R13" s="32"/>
      <c r="S13" s="31"/>
      <c r="T13" s="32"/>
      <c r="U13" s="31" t="s">
        <v>34</v>
      </c>
      <c r="V13" s="32"/>
    </row>
    <row r="14" spans="1:22" s="33" customFormat="1" ht="34.5" customHeight="1">
      <c r="A14" s="27" t="s">
        <v>30</v>
      </c>
      <c r="B14" s="27">
        <v>72</v>
      </c>
      <c r="C14" s="28">
        <v>6</v>
      </c>
      <c r="D14" s="29" t="s">
        <v>48</v>
      </c>
      <c r="E14" s="27" t="s">
        <v>32</v>
      </c>
      <c r="F14" s="27">
        <v>58</v>
      </c>
      <c r="G14" s="30" t="s">
        <v>38</v>
      </c>
      <c r="H14" s="32"/>
      <c r="I14" s="32"/>
      <c r="J14" s="31" t="s">
        <v>35</v>
      </c>
      <c r="K14" s="32"/>
      <c r="L14" s="31" t="s">
        <v>34</v>
      </c>
      <c r="M14" s="32"/>
      <c r="N14" s="32"/>
      <c r="O14" s="31" t="s">
        <v>36</v>
      </c>
      <c r="P14" s="32"/>
      <c r="Q14" s="31" t="s">
        <v>35</v>
      </c>
      <c r="R14" s="32"/>
      <c r="S14" s="32"/>
      <c r="T14" s="31" t="s">
        <v>35</v>
      </c>
      <c r="U14" s="32"/>
      <c r="V14" s="32"/>
    </row>
    <row r="15" spans="3:16" s="33" customFormat="1" ht="24" customHeight="1" thickBot="1">
      <c r="C15" s="34"/>
      <c r="D15" s="35"/>
      <c r="E15" s="36"/>
      <c r="F15" s="36"/>
      <c r="G15" s="35"/>
      <c r="M15" s="37"/>
      <c r="N15" s="37"/>
      <c r="O15" s="37"/>
      <c r="P15" s="37"/>
    </row>
    <row r="16" spans="1:21" s="33" customFormat="1" ht="24" customHeight="1" thickBot="1">
      <c r="A16" s="21" t="s">
        <v>8</v>
      </c>
      <c r="B16" s="21" t="s">
        <v>9</v>
      </c>
      <c r="C16" s="22" t="s">
        <v>10</v>
      </c>
      <c r="D16" s="22" t="s">
        <v>11</v>
      </c>
      <c r="E16" s="23" t="s">
        <v>12</v>
      </c>
      <c r="F16" s="38" t="s">
        <v>49</v>
      </c>
      <c r="G16" s="39" t="s">
        <v>14</v>
      </c>
      <c r="H16" s="40" t="s">
        <v>50</v>
      </c>
      <c r="I16" s="41" t="s">
        <v>51</v>
      </c>
      <c r="J16" s="41" t="s">
        <v>52</v>
      </c>
      <c r="K16" s="41" t="s">
        <v>53</v>
      </c>
      <c r="L16" s="42" t="s">
        <v>54</v>
      </c>
      <c r="M16" s="43" t="s">
        <v>55</v>
      </c>
      <c r="N16" s="44"/>
      <c r="O16" s="45" t="s">
        <v>56</v>
      </c>
      <c r="P16" s="46" t="s">
        <v>57</v>
      </c>
      <c r="Q16" s="47"/>
      <c r="S16" s="48"/>
      <c r="T16" s="49" t="s">
        <v>58</v>
      </c>
      <c r="U16" s="49"/>
    </row>
    <row r="17" spans="1:21" s="33" customFormat="1" ht="27" customHeight="1" thickBot="1">
      <c r="A17" s="27" t="str">
        <f aca="true" t="shared" si="0" ref="A17:B22">A9</f>
        <v>PDL</v>
      </c>
      <c r="B17" s="27">
        <f t="shared" si="0"/>
        <v>72</v>
      </c>
      <c r="C17" s="28">
        <v>1</v>
      </c>
      <c r="D17" s="50" t="str">
        <f aca="true" t="shared" si="1" ref="D17:E22">D9</f>
        <v>BUAIN Emeline</v>
      </c>
      <c r="E17" s="27" t="str">
        <f t="shared" si="1"/>
        <v>M</v>
      </c>
      <c r="F17" s="51">
        <v>30</v>
      </c>
      <c r="G17" s="52" t="str">
        <f aca="true" t="shared" si="2" ref="G17:G22">G9</f>
        <v>ANTONNIERE JUDO CLUB 72</v>
      </c>
      <c r="H17" s="53">
        <v>10</v>
      </c>
      <c r="I17" s="54">
        <v>0</v>
      </c>
      <c r="J17" s="54">
        <v>10</v>
      </c>
      <c r="K17" s="54">
        <v>10</v>
      </c>
      <c r="L17" s="55">
        <v>0</v>
      </c>
      <c r="M17" s="56">
        <f aca="true" t="shared" si="3" ref="M17:M22">SUM(H17:L17)</f>
        <v>30</v>
      </c>
      <c r="N17" s="57"/>
      <c r="O17" s="45"/>
      <c r="P17" s="46">
        <f aca="true" t="shared" si="4" ref="P17:P22">SUM(F17,M17)</f>
        <v>60</v>
      </c>
      <c r="Q17" s="47"/>
      <c r="T17" s="40" t="s">
        <v>59</v>
      </c>
      <c r="U17" s="42" t="s">
        <v>60</v>
      </c>
    </row>
    <row r="18" spans="1:21" ht="27" customHeight="1" thickBot="1">
      <c r="A18" s="27" t="str">
        <f t="shared" si="0"/>
        <v>PDL</v>
      </c>
      <c r="B18" s="27">
        <f t="shared" si="0"/>
        <v>72</v>
      </c>
      <c r="C18" s="28">
        <v>2</v>
      </c>
      <c r="D18" s="50" t="str">
        <f t="shared" si="1"/>
        <v>BOUTIN Amelie</v>
      </c>
      <c r="E18" s="27" t="str">
        <f t="shared" si="1"/>
        <v>M</v>
      </c>
      <c r="F18" s="51">
        <v>0</v>
      </c>
      <c r="G18" s="52" t="str">
        <f t="shared" si="2"/>
        <v>US PRECIGNE</v>
      </c>
      <c r="H18" s="58">
        <v>0</v>
      </c>
      <c r="I18" s="59">
        <v>0</v>
      </c>
      <c r="J18" s="59">
        <v>0</v>
      </c>
      <c r="K18" s="59">
        <v>0</v>
      </c>
      <c r="L18" s="60"/>
      <c r="M18" s="61">
        <f t="shared" si="3"/>
        <v>0</v>
      </c>
      <c r="N18" s="62"/>
      <c r="O18" s="45"/>
      <c r="P18" s="46">
        <f t="shared" si="4"/>
        <v>0</v>
      </c>
      <c r="Q18" s="47"/>
      <c r="T18" s="63">
        <v>7</v>
      </c>
      <c r="U18" s="64">
        <v>10</v>
      </c>
    </row>
    <row r="19" spans="1:17" ht="27" customHeight="1">
      <c r="A19" s="27" t="str">
        <f t="shared" si="0"/>
        <v>PDL</v>
      </c>
      <c r="B19" s="27">
        <f t="shared" si="0"/>
        <v>53</v>
      </c>
      <c r="C19" s="28">
        <v>3</v>
      </c>
      <c r="D19" s="50" t="str">
        <f t="shared" si="1"/>
        <v>METAIRIE Gwenaelle</v>
      </c>
      <c r="E19" s="27" t="str">
        <f t="shared" si="1"/>
        <v>M</v>
      </c>
      <c r="F19" s="51">
        <v>30</v>
      </c>
      <c r="G19" s="52" t="str">
        <f t="shared" si="2"/>
        <v>UNION SPORTIVE CHANGE JUDO</v>
      </c>
      <c r="H19" s="58">
        <v>0</v>
      </c>
      <c r="I19" s="59">
        <v>0</v>
      </c>
      <c r="J19" s="59">
        <v>0</v>
      </c>
      <c r="K19" s="59"/>
      <c r="L19" s="60"/>
      <c r="M19" s="61">
        <f t="shared" si="3"/>
        <v>0</v>
      </c>
      <c r="N19" s="62"/>
      <c r="O19" s="45"/>
      <c r="P19" s="46">
        <f t="shared" si="4"/>
        <v>30</v>
      </c>
      <c r="Q19" s="47"/>
    </row>
    <row r="20" spans="1:17" ht="27" customHeight="1">
      <c r="A20" s="27" t="str">
        <f t="shared" si="0"/>
        <v>PDL</v>
      </c>
      <c r="B20" s="27">
        <f t="shared" si="0"/>
        <v>44</v>
      </c>
      <c r="C20" s="28">
        <v>4</v>
      </c>
      <c r="D20" s="50" t="str">
        <f t="shared" si="1"/>
        <v>GIRARD Marie</v>
      </c>
      <c r="E20" s="27" t="str">
        <f t="shared" si="1"/>
        <v>M</v>
      </c>
      <c r="F20" s="51">
        <v>37</v>
      </c>
      <c r="G20" s="52" t="str">
        <f t="shared" si="2"/>
        <v>JC ST SEBASTIEN</v>
      </c>
      <c r="H20" s="58">
        <v>10</v>
      </c>
      <c r="I20" s="59">
        <v>0</v>
      </c>
      <c r="J20" s="59">
        <v>0</v>
      </c>
      <c r="K20" s="59">
        <v>10</v>
      </c>
      <c r="L20" s="60">
        <v>7</v>
      </c>
      <c r="M20" s="61">
        <f t="shared" si="3"/>
        <v>27</v>
      </c>
      <c r="N20" s="62"/>
      <c r="O20" s="45"/>
      <c r="P20" s="46">
        <f t="shared" si="4"/>
        <v>64</v>
      </c>
      <c r="Q20" s="47"/>
    </row>
    <row r="21" spans="1:17" ht="27" customHeight="1">
      <c r="A21" s="27" t="str">
        <f t="shared" si="0"/>
        <v>PDL</v>
      </c>
      <c r="B21" s="27">
        <f t="shared" si="0"/>
        <v>85</v>
      </c>
      <c r="C21" s="28">
        <v>5</v>
      </c>
      <c r="D21" s="50" t="str">
        <f t="shared" si="1"/>
        <v>BUECHER Melissa</v>
      </c>
      <c r="E21" s="27" t="str">
        <f t="shared" si="1"/>
        <v>M</v>
      </c>
      <c r="F21" s="51">
        <v>50</v>
      </c>
      <c r="G21" s="52" t="str">
        <f t="shared" si="2"/>
        <v>JUDO 85</v>
      </c>
      <c r="H21" s="58">
        <v>10</v>
      </c>
      <c r="I21" s="59">
        <v>10</v>
      </c>
      <c r="J21" s="59">
        <v>10</v>
      </c>
      <c r="K21" s="59">
        <v>10</v>
      </c>
      <c r="L21" s="60"/>
      <c r="M21" s="61">
        <f t="shared" si="3"/>
        <v>40</v>
      </c>
      <c r="N21" s="62"/>
      <c r="O21" s="45"/>
      <c r="P21" s="46">
        <f t="shared" si="4"/>
        <v>90</v>
      </c>
      <c r="Q21" s="47"/>
    </row>
    <row r="22" spans="1:17" ht="27" customHeight="1" thickBot="1">
      <c r="A22" s="27" t="str">
        <f t="shared" si="0"/>
        <v>PDL</v>
      </c>
      <c r="B22" s="27">
        <f t="shared" si="0"/>
        <v>72</v>
      </c>
      <c r="C22" s="28">
        <v>6</v>
      </c>
      <c r="D22" s="50" t="str">
        <f t="shared" si="1"/>
        <v>PAPIN Lucie</v>
      </c>
      <c r="E22" s="27" t="str">
        <f t="shared" si="1"/>
        <v>M</v>
      </c>
      <c r="F22" s="51">
        <v>0</v>
      </c>
      <c r="G22" s="52" t="str">
        <f t="shared" si="2"/>
        <v>US PRECIGNE</v>
      </c>
      <c r="H22" s="65">
        <v>0</v>
      </c>
      <c r="I22" s="66">
        <v>10</v>
      </c>
      <c r="J22" s="66">
        <v>10</v>
      </c>
      <c r="K22" s="66">
        <v>0</v>
      </c>
      <c r="L22" s="67">
        <v>0</v>
      </c>
      <c r="M22" s="68">
        <f t="shared" si="3"/>
        <v>20</v>
      </c>
      <c r="N22" s="69"/>
      <c r="O22" s="45"/>
      <c r="P22" s="46">
        <f t="shared" si="4"/>
        <v>20</v>
      </c>
      <c r="Q22" s="47"/>
    </row>
    <row r="23" spans="3:14" ht="11.25">
      <c r="C23" s="1"/>
      <c r="D23" s="70"/>
      <c r="E23" s="70"/>
      <c r="F23" s="70"/>
      <c r="G23" s="70"/>
      <c r="H23" s="70"/>
      <c r="I23" s="70"/>
      <c r="J23" s="70"/>
      <c r="K23" s="70"/>
      <c r="L23" s="70"/>
      <c r="N23" s="71" t="s">
        <v>61</v>
      </c>
    </row>
    <row r="24" spans="3:22" ht="11.25" hidden="1">
      <c r="C24" s="5">
        <f>COUNT(H17:L22)/2</f>
        <v>13</v>
      </c>
      <c r="G24" s="72" t="s">
        <v>62</v>
      </c>
      <c r="H24" s="73">
        <v>2</v>
      </c>
      <c r="I24" s="73">
        <v>1</v>
      </c>
      <c r="J24" s="73">
        <v>3</v>
      </c>
      <c r="K24" s="73">
        <v>4</v>
      </c>
      <c r="L24" s="73">
        <v>5</v>
      </c>
      <c r="M24" s="73">
        <v>6</v>
      </c>
      <c r="N24" s="73">
        <v>7</v>
      </c>
      <c r="O24" s="73">
        <v>8</v>
      </c>
      <c r="P24" s="73">
        <v>9</v>
      </c>
      <c r="Q24" s="73">
        <v>10</v>
      </c>
      <c r="R24" s="73">
        <v>11</v>
      </c>
      <c r="S24" s="73"/>
      <c r="T24" s="73">
        <v>12</v>
      </c>
      <c r="U24" s="73">
        <v>13</v>
      </c>
      <c r="V24" s="73"/>
    </row>
    <row r="25" spans="7:22" ht="11.25" hidden="1">
      <c r="G25" s="72" t="s">
        <v>63</v>
      </c>
      <c r="H25" s="73">
        <v>1</v>
      </c>
      <c r="I25" s="73">
        <v>1</v>
      </c>
      <c r="J25" s="73">
        <v>1</v>
      </c>
      <c r="K25" s="73">
        <v>2</v>
      </c>
      <c r="L25" s="73">
        <v>2</v>
      </c>
      <c r="M25" s="73">
        <v>2</v>
      </c>
      <c r="N25" s="73">
        <v>3</v>
      </c>
      <c r="O25" s="73">
        <v>3</v>
      </c>
      <c r="P25" s="73">
        <v>3</v>
      </c>
      <c r="Q25" s="73">
        <v>4</v>
      </c>
      <c r="R25" s="73">
        <v>4</v>
      </c>
      <c r="S25" s="73"/>
      <c r="T25" s="73">
        <v>5</v>
      </c>
      <c r="U25" s="73">
        <v>5</v>
      </c>
      <c r="V25" s="73"/>
    </row>
    <row r="26" spans="7:22" ht="11.25" hidden="1">
      <c r="G26" s="72" t="s">
        <v>64</v>
      </c>
      <c r="H26" s="73">
        <v>1</v>
      </c>
      <c r="I26" s="73">
        <v>1</v>
      </c>
      <c r="J26" s="73">
        <v>1</v>
      </c>
      <c r="K26" s="73">
        <v>2</v>
      </c>
      <c r="L26" s="73">
        <v>2</v>
      </c>
      <c r="M26" s="73">
        <v>2</v>
      </c>
      <c r="N26" s="73">
        <v>3</v>
      </c>
      <c r="O26" s="73">
        <v>3</v>
      </c>
      <c r="P26" s="73">
        <v>3</v>
      </c>
      <c r="Q26" s="73">
        <v>4</v>
      </c>
      <c r="R26" s="73">
        <v>4</v>
      </c>
      <c r="S26" s="73"/>
      <c r="T26" s="73">
        <v>5</v>
      </c>
      <c r="U26" s="73">
        <v>4</v>
      </c>
      <c r="V26" s="73"/>
    </row>
  </sheetData>
  <sheetProtection formatCells="0" formatColumn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tabColor indexed="14"/>
    <pageSetUpPr fitToPage="1"/>
  </sheetPr>
  <dimension ref="A1:AI30"/>
  <sheetViews>
    <sheetView zoomScale="80" zoomScaleNormal="80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121" customWidth="1"/>
    <col min="2" max="2" width="5.140625" style="121" customWidth="1"/>
    <col min="3" max="3" width="4.57421875" style="122" bestFit="1" customWidth="1"/>
    <col min="4" max="4" width="22.57421875" style="121" customWidth="1"/>
    <col min="5" max="5" width="3.140625" style="121" customWidth="1"/>
    <col min="6" max="6" width="7.7109375" style="180" customWidth="1"/>
    <col min="7" max="7" width="22.00390625" style="121" customWidth="1"/>
    <col min="8" max="12" width="4.7109375" style="121" customWidth="1"/>
    <col min="13" max="14" width="5.28125" style="121" customWidth="1"/>
    <col min="15" max="27" width="4.7109375" style="121" customWidth="1"/>
    <col min="28" max="28" width="4.7109375" style="127" hidden="1" customWidth="1"/>
    <col min="29" max="29" width="4.7109375" style="127" customWidth="1"/>
    <col min="30" max="31" width="4.7109375" style="127" hidden="1" customWidth="1"/>
    <col min="32" max="32" width="4.7109375" style="127" customWidth="1"/>
    <col min="33" max="33" width="4.7109375" style="127" hidden="1" customWidth="1"/>
    <col min="34" max="34" width="4.7109375" style="127" customWidth="1"/>
    <col min="35" max="35" width="4.7109375" style="127" hidden="1" customWidth="1"/>
    <col min="36" max="16384" width="11.421875" style="121" customWidth="1"/>
  </cols>
  <sheetData>
    <row r="1" spans="3:35" s="74" customFormat="1" ht="13.5" thickBot="1">
      <c r="C1" s="75">
        <v>8</v>
      </c>
      <c r="D1" s="76"/>
      <c r="E1" s="76"/>
      <c r="F1" s="77"/>
      <c r="G1" s="76"/>
      <c r="H1" s="76"/>
      <c r="I1" s="76"/>
      <c r="J1" s="76"/>
      <c r="K1" s="76"/>
      <c r="L1" s="76"/>
      <c r="M1" s="76"/>
      <c r="N1" s="76"/>
      <c r="O1" s="76"/>
      <c r="P1" s="78" t="s">
        <v>0</v>
      </c>
      <c r="Q1" s="78"/>
      <c r="R1" s="78"/>
      <c r="S1" s="76"/>
      <c r="T1" s="76"/>
      <c r="U1" s="76"/>
      <c r="V1" s="79"/>
      <c r="W1" s="79"/>
      <c r="AB1" s="80"/>
      <c r="AC1" s="80"/>
      <c r="AD1" s="80"/>
      <c r="AE1" s="80"/>
      <c r="AF1" s="80"/>
      <c r="AG1" s="80"/>
      <c r="AH1" s="80"/>
      <c r="AI1" s="80"/>
    </row>
    <row r="2" spans="3:35" s="74" customFormat="1" ht="16.5" customHeight="1" thickBot="1">
      <c r="C2" s="81"/>
      <c r="D2" s="76"/>
      <c r="E2" s="76"/>
      <c r="F2" s="82" t="s">
        <v>1</v>
      </c>
      <c r="G2" s="83" t="s">
        <v>65</v>
      </c>
      <c r="H2" s="76"/>
      <c r="I2" s="76"/>
      <c r="J2" s="84" t="s">
        <v>3</v>
      </c>
      <c r="K2" s="85">
        <f ca="1">TODAY()</f>
        <v>41216</v>
      </c>
      <c r="L2" s="85"/>
      <c r="M2" s="85"/>
      <c r="N2" s="85"/>
      <c r="O2" s="76"/>
      <c r="P2" s="86" t="s">
        <v>66</v>
      </c>
      <c r="Q2" s="86" t="s">
        <v>66</v>
      </c>
      <c r="R2" s="87" t="s">
        <v>66</v>
      </c>
      <c r="S2" s="76"/>
      <c r="AB2" s="80"/>
      <c r="AC2" s="80"/>
      <c r="AD2" s="80"/>
      <c r="AE2" s="80"/>
      <c r="AF2" s="80"/>
      <c r="AG2" s="80"/>
      <c r="AH2" s="80"/>
      <c r="AI2" s="80"/>
    </row>
    <row r="3" spans="3:35" s="74" customFormat="1" ht="13.5" customHeight="1" thickBot="1">
      <c r="C3" s="81"/>
      <c r="D3" s="76"/>
      <c r="E3" s="76"/>
      <c r="F3" s="77"/>
      <c r="G3" s="76"/>
      <c r="H3" s="76"/>
      <c r="I3" s="76"/>
      <c r="J3" s="76"/>
      <c r="K3" s="76"/>
      <c r="L3" s="76"/>
      <c r="M3" s="76"/>
      <c r="N3" s="76"/>
      <c r="O3" s="76"/>
      <c r="P3" s="88"/>
      <c r="Q3" s="88"/>
      <c r="R3" s="89"/>
      <c r="S3" s="76"/>
      <c r="AB3" s="80"/>
      <c r="AC3" s="80"/>
      <c r="AD3" s="80"/>
      <c r="AE3" s="80"/>
      <c r="AF3" s="80"/>
      <c r="AG3" s="80"/>
      <c r="AH3" s="80"/>
      <c r="AI3" s="80"/>
    </row>
    <row r="4" spans="3:35" s="74" customFormat="1" ht="12.75">
      <c r="C4" s="81"/>
      <c r="D4" s="76"/>
      <c r="E4" s="76"/>
      <c r="F4" s="77"/>
      <c r="G4" s="90"/>
      <c r="H4" s="76"/>
      <c r="I4" s="76"/>
      <c r="J4" s="76" t="s">
        <v>5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9"/>
      <c r="W4" s="79"/>
      <c r="AB4" s="80"/>
      <c r="AC4" s="80"/>
      <c r="AD4" s="80"/>
      <c r="AE4" s="80"/>
      <c r="AF4" s="80"/>
      <c r="AG4" s="80"/>
      <c r="AH4" s="80"/>
      <c r="AI4" s="80"/>
    </row>
    <row r="5" spans="3:35" s="74" customFormat="1" ht="12.75">
      <c r="C5" s="81"/>
      <c r="D5" s="76"/>
      <c r="E5" s="76"/>
      <c r="F5" s="91" t="s">
        <v>6</v>
      </c>
      <c r="G5" s="92"/>
      <c r="H5" s="76"/>
      <c r="I5" s="76"/>
      <c r="J5" s="84" t="s">
        <v>7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9"/>
      <c r="W5" s="79"/>
      <c r="AB5" s="80"/>
      <c r="AC5" s="80"/>
      <c r="AD5" s="80"/>
      <c r="AE5" s="80"/>
      <c r="AF5" s="80"/>
      <c r="AG5" s="80"/>
      <c r="AH5" s="80"/>
      <c r="AI5" s="80"/>
    </row>
    <row r="6" spans="3:35" s="74" customFormat="1" ht="12.75">
      <c r="C6" s="81"/>
      <c r="D6" s="76"/>
      <c r="E6" s="76"/>
      <c r="F6" s="77"/>
      <c r="G6" s="93"/>
      <c r="H6" s="76"/>
      <c r="I6" s="76"/>
      <c r="J6" s="84"/>
      <c r="K6" s="84"/>
      <c r="L6" s="76"/>
      <c r="M6" s="76"/>
      <c r="N6" s="76"/>
      <c r="O6" s="76"/>
      <c r="P6" s="76"/>
      <c r="Q6" s="76"/>
      <c r="R6" s="76"/>
      <c r="S6" s="76"/>
      <c r="T6" s="76"/>
      <c r="U6" s="76"/>
      <c r="V6" s="79"/>
      <c r="W6" s="79"/>
      <c r="AB6" s="80"/>
      <c r="AC6" s="80"/>
      <c r="AD6" s="80"/>
      <c r="AE6" s="80"/>
      <c r="AF6" s="80"/>
      <c r="AG6" s="80"/>
      <c r="AH6" s="80"/>
      <c r="AI6" s="80"/>
    </row>
    <row r="7" spans="3:35" s="74" customFormat="1" ht="13.5" thickBot="1">
      <c r="C7" s="81"/>
      <c r="D7" s="76"/>
      <c r="E7" s="76"/>
      <c r="F7" s="94"/>
      <c r="G7" s="84"/>
      <c r="H7" s="84"/>
      <c r="I7" s="84"/>
      <c r="J7" s="84"/>
      <c r="K7" s="76"/>
      <c r="L7" s="76"/>
      <c r="M7" s="76"/>
      <c r="N7" s="76"/>
      <c r="O7" s="76"/>
      <c r="P7" s="76"/>
      <c r="Q7" s="76"/>
      <c r="R7" s="76"/>
      <c r="S7" s="76"/>
      <c r="T7" s="95"/>
      <c r="U7" s="76"/>
      <c r="V7" s="79"/>
      <c r="W7" s="79"/>
      <c r="AB7" s="80"/>
      <c r="AC7" s="80"/>
      <c r="AD7" s="80"/>
      <c r="AE7" s="80"/>
      <c r="AF7" s="80"/>
      <c r="AG7" s="80"/>
      <c r="AH7" s="80"/>
      <c r="AI7" s="80"/>
    </row>
    <row r="8" spans="1:35" s="107" customFormat="1" ht="18" customHeight="1">
      <c r="A8" s="96" t="s">
        <v>8</v>
      </c>
      <c r="B8" s="96" t="s">
        <v>9</v>
      </c>
      <c r="C8" s="97" t="s">
        <v>10</v>
      </c>
      <c r="D8" s="98" t="s">
        <v>11</v>
      </c>
      <c r="E8" s="98" t="s">
        <v>12</v>
      </c>
      <c r="F8" s="97" t="s">
        <v>13</v>
      </c>
      <c r="G8" s="99" t="s">
        <v>14</v>
      </c>
      <c r="H8" s="100" t="s">
        <v>18</v>
      </c>
      <c r="I8" s="101" t="s">
        <v>29</v>
      </c>
      <c r="J8" s="102" t="s">
        <v>23</v>
      </c>
      <c r="K8" s="102" t="s">
        <v>67</v>
      </c>
      <c r="L8" s="102" t="s">
        <v>28</v>
      </c>
      <c r="M8" s="103" t="s">
        <v>22</v>
      </c>
      <c r="N8" s="104" t="s">
        <v>68</v>
      </c>
      <c r="O8" s="102" t="s">
        <v>26</v>
      </c>
      <c r="P8" s="103" t="s">
        <v>69</v>
      </c>
      <c r="Q8" s="102" t="s">
        <v>24</v>
      </c>
      <c r="R8" s="103" t="s">
        <v>25</v>
      </c>
      <c r="S8" s="102" t="s">
        <v>70</v>
      </c>
      <c r="T8" s="104" t="s">
        <v>71</v>
      </c>
      <c r="U8" s="102" t="s">
        <v>72</v>
      </c>
      <c r="V8" s="102" t="s">
        <v>73</v>
      </c>
      <c r="W8" s="102" t="s">
        <v>74</v>
      </c>
      <c r="X8" s="103" t="s">
        <v>20</v>
      </c>
      <c r="Y8" s="102" t="s">
        <v>19</v>
      </c>
      <c r="Z8" s="102" t="s">
        <v>75</v>
      </c>
      <c r="AA8" s="105" t="s">
        <v>76</v>
      </c>
      <c r="AB8" s="106" t="s">
        <v>15</v>
      </c>
      <c r="AC8" s="100" t="s">
        <v>21</v>
      </c>
      <c r="AD8" s="106" t="s">
        <v>77</v>
      </c>
      <c r="AE8" s="106" t="s">
        <v>16</v>
      </c>
      <c r="AF8" s="100" t="s">
        <v>27</v>
      </c>
      <c r="AG8" s="106" t="s">
        <v>17</v>
      </c>
      <c r="AH8" s="100" t="s">
        <v>78</v>
      </c>
      <c r="AI8" s="106" t="s">
        <v>79</v>
      </c>
    </row>
    <row r="9" spans="1:35" s="107" customFormat="1" ht="33.75" customHeight="1">
      <c r="A9" s="108" t="s">
        <v>30</v>
      </c>
      <c r="B9" s="108">
        <v>72</v>
      </c>
      <c r="C9" s="109">
        <v>1</v>
      </c>
      <c r="D9" s="110" t="s">
        <v>80</v>
      </c>
      <c r="E9" s="108" t="s">
        <v>32</v>
      </c>
      <c r="F9" s="108">
        <v>45</v>
      </c>
      <c r="G9" s="111" t="s">
        <v>38</v>
      </c>
      <c r="H9" s="112" t="s">
        <v>34</v>
      </c>
      <c r="I9" s="113"/>
      <c r="J9" s="113"/>
      <c r="K9" s="113"/>
      <c r="L9" s="114" t="s">
        <v>35</v>
      </c>
      <c r="M9" s="113"/>
      <c r="N9" s="113"/>
      <c r="O9" s="113"/>
      <c r="P9" s="113"/>
      <c r="Q9" s="114" t="s">
        <v>35</v>
      </c>
      <c r="R9" s="113"/>
      <c r="S9" s="113"/>
      <c r="T9" s="113"/>
      <c r="U9" s="113"/>
      <c r="V9" s="113"/>
      <c r="W9" s="114" t="s">
        <v>35</v>
      </c>
      <c r="X9" s="113"/>
      <c r="Y9" s="113"/>
      <c r="Z9" s="114" t="s">
        <v>35</v>
      </c>
      <c r="AA9" s="113"/>
      <c r="AB9" s="115"/>
      <c r="AC9" s="115" t="s">
        <v>35</v>
      </c>
      <c r="AD9" s="116"/>
      <c r="AE9" s="116"/>
      <c r="AF9" s="116"/>
      <c r="AG9" s="116"/>
      <c r="AH9" s="116"/>
      <c r="AI9" s="116"/>
    </row>
    <row r="10" spans="1:35" s="107" customFormat="1" ht="33.75" customHeight="1">
      <c r="A10" s="108" t="s">
        <v>30</v>
      </c>
      <c r="B10" s="108">
        <v>44</v>
      </c>
      <c r="C10" s="109">
        <v>2</v>
      </c>
      <c r="D10" s="117" t="s">
        <v>81</v>
      </c>
      <c r="E10" s="108" t="s">
        <v>32</v>
      </c>
      <c r="F10" s="108">
        <v>48</v>
      </c>
      <c r="G10" s="111" t="s">
        <v>82</v>
      </c>
      <c r="H10" s="113"/>
      <c r="I10" s="114"/>
      <c r="J10" s="113"/>
      <c r="K10" s="113"/>
      <c r="L10" s="113"/>
      <c r="M10" s="114"/>
      <c r="N10" s="113"/>
      <c r="O10" s="113"/>
      <c r="P10" s="114"/>
      <c r="Q10" s="113"/>
      <c r="R10" s="114"/>
      <c r="S10" s="113"/>
      <c r="T10" s="113"/>
      <c r="U10" s="113"/>
      <c r="V10" s="113"/>
      <c r="W10" s="113"/>
      <c r="X10" s="114"/>
      <c r="Y10" s="113"/>
      <c r="Z10" s="113"/>
      <c r="AA10" s="113"/>
      <c r="AB10" s="115"/>
      <c r="AC10" s="116"/>
      <c r="AD10" s="115"/>
      <c r="AE10" s="116"/>
      <c r="AF10" s="116"/>
      <c r="AG10" s="116"/>
      <c r="AH10" s="116"/>
      <c r="AI10" s="116"/>
    </row>
    <row r="11" spans="1:35" s="107" customFormat="1" ht="33.75" customHeight="1">
      <c r="A11" s="108" t="s">
        <v>30</v>
      </c>
      <c r="B11" s="108">
        <v>49</v>
      </c>
      <c r="C11" s="109">
        <v>3</v>
      </c>
      <c r="D11" s="110" t="s">
        <v>83</v>
      </c>
      <c r="E11" s="108" t="s">
        <v>32</v>
      </c>
      <c r="F11" s="108">
        <v>49</v>
      </c>
      <c r="G11" s="111" t="s">
        <v>84</v>
      </c>
      <c r="H11" s="113"/>
      <c r="I11" s="114"/>
      <c r="J11" s="113"/>
      <c r="K11" s="113"/>
      <c r="L11" s="113"/>
      <c r="M11" s="113"/>
      <c r="N11" s="113"/>
      <c r="O11" s="114" t="s">
        <v>35</v>
      </c>
      <c r="P11" s="113"/>
      <c r="Q11" s="113"/>
      <c r="R11" s="113"/>
      <c r="S11" s="114" t="s">
        <v>35</v>
      </c>
      <c r="T11" s="113"/>
      <c r="U11" s="113"/>
      <c r="V11" s="114" t="s">
        <v>35</v>
      </c>
      <c r="W11" s="113"/>
      <c r="X11" s="113"/>
      <c r="Y11" s="114" t="s">
        <v>35</v>
      </c>
      <c r="Z11" s="113"/>
      <c r="AA11" s="113"/>
      <c r="AB11" s="116"/>
      <c r="AC11" s="115" t="s">
        <v>36</v>
      </c>
      <c r="AD11" s="116"/>
      <c r="AE11" s="115"/>
      <c r="AF11" s="116"/>
      <c r="AG11" s="116"/>
      <c r="AH11" s="116"/>
      <c r="AI11" s="116"/>
    </row>
    <row r="12" spans="1:35" s="107" customFormat="1" ht="33.75" customHeight="1">
      <c r="A12" s="108" t="s">
        <v>30</v>
      </c>
      <c r="B12" s="108">
        <v>53</v>
      </c>
      <c r="C12" s="109">
        <v>4</v>
      </c>
      <c r="D12" s="110" t="s">
        <v>85</v>
      </c>
      <c r="E12" s="108" t="s">
        <v>32</v>
      </c>
      <c r="F12" s="108">
        <v>50</v>
      </c>
      <c r="G12" s="111" t="s">
        <v>86</v>
      </c>
      <c r="H12" s="114" t="s">
        <v>35</v>
      </c>
      <c r="I12" s="113"/>
      <c r="J12" s="114" t="s">
        <v>35</v>
      </c>
      <c r="K12" s="113"/>
      <c r="L12" s="113"/>
      <c r="M12" s="113"/>
      <c r="N12" s="114" t="s">
        <v>35</v>
      </c>
      <c r="O12" s="113"/>
      <c r="P12" s="113"/>
      <c r="Q12" s="113"/>
      <c r="R12" s="114"/>
      <c r="S12" s="113"/>
      <c r="T12" s="113"/>
      <c r="U12" s="114" t="s">
        <v>35</v>
      </c>
      <c r="V12" s="113"/>
      <c r="W12" s="113"/>
      <c r="X12" s="113"/>
      <c r="Y12" s="113"/>
      <c r="Z12" s="113"/>
      <c r="AA12" s="113"/>
      <c r="AB12" s="116"/>
      <c r="AC12" s="116"/>
      <c r="AD12" s="116"/>
      <c r="AE12" s="115"/>
      <c r="AF12" s="115" t="s">
        <v>35</v>
      </c>
      <c r="AG12" s="116"/>
      <c r="AH12" s="116"/>
      <c r="AI12" s="116"/>
    </row>
    <row r="13" spans="1:35" s="107" customFormat="1" ht="33.75" customHeight="1">
      <c r="A13" s="108" t="s">
        <v>30</v>
      </c>
      <c r="B13" s="108">
        <v>53</v>
      </c>
      <c r="C13" s="109">
        <v>5</v>
      </c>
      <c r="D13" s="110" t="s">
        <v>87</v>
      </c>
      <c r="E13" s="108" t="s">
        <v>32</v>
      </c>
      <c r="F13" s="108">
        <v>52</v>
      </c>
      <c r="G13" s="111" t="s">
        <v>88</v>
      </c>
      <c r="H13" s="113"/>
      <c r="I13" s="113"/>
      <c r="J13" s="114" t="s">
        <v>89</v>
      </c>
      <c r="K13" s="113"/>
      <c r="L13" s="114" t="s">
        <v>34</v>
      </c>
      <c r="M13" s="113"/>
      <c r="N13" s="113"/>
      <c r="O13" s="114" t="s">
        <v>36</v>
      </c>
      <c r="P13" s="113"/>
      <c r="Q13" s="113"/>
      <c r="R13" s="113"/>
      <c r="S13" s="113"/>
      <c r="T13" s="114" t="s">
        <v>90</v>
      </c>
      <c r="U13" s="113"/>
      <c r="V13" s="113"/>
      <c r="W13" s="113"/>
      <c r="X13" s="114"/>
      <c r="Y13" s="113"/>
      <c r="Z13" s="113"/>
      <c r="AA13" s="113"/>
      <c r="AB13" s="116"/>
      <c r="AC13" s="116"/>
      <c r="AD13" s="116"/>
      <c r="AE13" s="116"/>
      <c r="AF13" s="116"/>
      <c r="AG13" s="115"/>
      <c r="AH13" s="115" t="s">
        <v>35</v>
      </c>
      <c r="AI13" s="116"/>
    </row>
    <row r="14" spans="1:35" s="107" customFormat="1" ht="33.75" customHeight="1">
      <c r="A14" s="108" t="s">
        <v>30</v>
      </c>
      <c r="B14" s="108">
        <v>49</v>
      </c>
      <c r="C14" s="109">
        <v>6</v>
      </c>
      <c r="D14" s="110" t="s">
        <v>91</v>
      </c>
      <c r="E14" s="108" t="s">
        <v>32</v>
      </c>
      <c r="F14" s="108">
        <v>52</v>
      </c>
      <c r="G14" s="111" t="s">
        <v>92</v>
      </c>
      <c r="H14" s="113"/>
      <c r="I14" s="113"/>
      <c r="J14" s="113"/>
      <c r="K14" s="114" t="s">
        <v>35</v>
      </c>
      <c r="L14" s="113"/>
      <c r="M14" s="114"/>
      <c r="N14" s="113"/>
      <c r="O14" s="113"/>
      <c r="P14" s="113"/>
      <c r="Q14" s="114" t="s">
        <v>34</v>
      </c>
      <c r="R14" s="113"/>
      <c r="S14" s="113"/>
      <c r="T14" s="113"/>
      <c r="U14" s="113"/>
      <c r="V14" s="113"/>
      <c r="W14" s="113"/>
      <c r="X14" s="113"/>
      <c r="Y14" s="114" t="s">
        <v>36</v>
      </c>
      <c r="Z14" s="113"/>
      <c r="AA14" s="114" t="s">
        <v>35</v>
      </c>
      <c r="AB14" s="116"/>
      <c r="AC14" s="116"/>
      <c r="AD14" s="116"/>
      <c r="AE14" s="116"/>
      <c r="AF14" s="115" t="s">
        <v>44</v>
      </c>
      <c r="AG14" s="115"/>
      <c r="AH14" s="116"/>
      <c r="AI14" s="116"/>
    </row>
    <row r="15" spans="1:35" s="120" customFormat="1" ht="33.75" customHeight="1">
      <c r="A15" s="108" t="s">
        <v>30</v>
      </c>
      <c r="B15" s="108">
        <v>49</v>
      </c>
      <c r="C15" s="109">
        <v>7</v>
      </c>
      <c r="D15" s="110" t="s">
        <v>93</v>
      </c>
      <c r="E15" s="108" t="s">
        <v>32</v>
      </c>
      <c r="F15" s="108">
        <v>54</v>
      </c>
      <c r="G15" s="111" t="s">
        <v>94</v>
      </c>
      <c r="H15" s="113"/>
      <c r="I15" s="113"/>
      <c r="J15" s="113"/>
      <c r="K15" s="113"/>
      <c r="L15" s="113"/>
      <c r="M15" s="113"/>
      <c r="N15" s="113"/>
      <c r="O15" s="113"/>
      <c r="P15" s="114"/>
      <c r="Q15" s="113"/>
      <c r="R15" s="113"/>
      <c r="S15" s="114" t="s">
        <v>34</v>
      </c>
      <c r="T15" s="113"/>
      <c r="U15" s="114" t="s">
        <v>43</v>
      </c>
      <c r="V15" s="113"/>
      <c r="W15" s="114" t="s">
        <v>89</v>
      </c>
      <c r="X15" s="113"/>
      <c r="Y15" s="113"/>
      <c r="Z15" s="113"/>
      <c r="AA15" s="114" t="s">
        <v>34</v>
      </c>
      <c r="AB15" s="118"/>
      <c r="AC15" s="118"/>
      <c r="AD15" s="118"/>
      <c r="AE15" s="118"/>
      <c r="AF15" s="118"/>
      <c r="AG15" s="118"/>
      <c r="AH15" s="119" t="s">
        <v>36</v>
      </c>
      <c r="AI15" s="119"/>
    </row>
    <row r="16" spans="1:35" s="107" customFormat="1" ht="33.75" customHeight="1">
      <c r="A16" s="108" t="s">
        <v>30</v>
      </c>
      <c r="B16" s="108">
        <v>49</v>
      </c>
      <c r="C16" s="109">
        <v>8</v>
      </c>
      <c r="D16" s="110" t="s">
        <v>95</v>
      </c>
      <c r="E16" s="108" t="s">
        <v>32</v>
      </c>
      <c r="F16" s="108">
        <v>55</v>
      </c>
      <c r="G16" s="111" t="s">
        <v>96</v>
      </c>
      <c r="H16" s="113"/>
      <c r="I16" s="113"/>
      <c r="J16" s="113"/>
      <c r="K16" s="114" t="s">
        <v>34</v>
      </c>
      <c r="L16" s="113"/>
      <c r="M16" s="113"/>
      <c r="N16" s="114" t="s">
        <v>43</v>
      </c>
      <c r="O16" s="113"/>
      <c r="P16" s="113"/>
      <c r="Q16" s="113"/>
      <c r="R16" s="113"/>
      <c r="S16" s="113"/>
      <c r="T16" s="114" t="s">
        <v>97</v>
      </c>
      <c r="U16" s="113"/>
      <c r="V16" s="114" t="s">
        <v>89</v>
      </c>
      <c r="W16" s="113"/>
      <c r="X16" s="113"/>
      <c r="Y16" s="113"/>
      <c r="Z16" s="114" t="s">
        <v>34</v>
      </c>
      <c r="AA16" s="113"/>
      <c r="AB16" s="116"/>
      <c r="AC16" s="116"/>
      <c r="AD16" s="115"/>
      <c r="AE16" s="116"/>
      <c r="AF16" s="116"/>
      <c r="AG16" s="116"/>
      <c r="AH16" s="116"/>
      <c r="AI16" s="115"/>
    </row>
    <row r="17" spans="4:16" ht="18.75" customHeight="1" thickBot="1">
      <c r="D17" s="123"/>
      <c r="E17" s="124"/>
      <c r="F17" s="124"/>
      <c r="G17" s="123"/>
      <c r="M17" s="125" t="s">
        <v>98</v>
      </c>
      <c r="N17" s="125"/>
      <c r="O17" s="126"/>
      <c r="P17" s="126"/>
    </row>
    <row r="18" spans="1:35" s="107" customFormat="1" ht="22.5" customHeight="1" thickBot="1">
      <c r="A18" s="96" t="s">
        <v>8</v>
      </c>
      <c r="B18" s="96" t="s">
        <v>9</v>
      </c>
      <c r="C18" s="97" t="s">
        <v>10</v>
      </c>
      <c r="D18" s="98" t="s">
        <v>11</v>
      </c>
      <c r="E18" s="98" t="s">
        <v>12</v>
      </c>
      <c r="F18" s="128" t="s">
        <v>49</v>
      </c>
      <c r="G18" s="129" t="s">
        <v>14</v>
      </c>
      <c r="H18" s="130" t="s">
        <v>50</v>
      </c>
      <c r="I18" s="131" t="s">
        <v>51</v>
      </c>
      <c r="J18" s="131" t="s">
        <v>52</v>
      </c>
      <c r="K18" s="131" t="s">
        <v>53</v>
      </c>
      <c r="L18" s="132" t="s">
        <v>54</v>
      </c>
      <c r="M18" s="130" t="s">
        <v>99</v>
      </c>
      <c r="N18" s="133" t="s">
        <v>100</v>
      </c>
      <c r="O18" s="134" t="s">
        <v>55</v>
      </c>
      <c r="P18" s="135"/>
      <c r="Q18" s="136" t="s">
        <v>56</v>
      </c>
      <c r="R18" s="137" t="s">
        <v>57</v>
      </c>
      <c r="S18" s="138"/>
      <c r="U18" s="139" t="s">
        <v>101</v>
      </c>
      <c r="V18" s="139"/>
      <c r="W18" s="139"/>
      <c r="X18" s="139"/>
      <c r="AB18" s="140"/>
      <c r="AC18" s="140"/>
      <c r="AD18" s="140"/>
      <c r="AE18" s="140"/>
      <c r="AF18" s="140"/>
      <c r="AG18" s="140"/>
      <c r="AH18" s="140"/>
      <c r="AI18" s="140"/>
    </row>
    <row r="19" spans="1:25" ht="18" customHeight="1">
      <c r="A19" s="108" t="str">
        <f aca="true" t="shared" si="0" ref="A19:B26">A9</f>
        <v>PDL</v>
      </c>
      <c r="B19" s="108">
        <f t="shared" si="0"/>
        <v>72</v>
      </c>
      <c r="C19" s="109">
        <v>1</v>
      </c>
      <c r="D19" s="141" t="str">
        <f aca="true" t="shared" si="1" ref="D19:E26">D9</f>
        <v>MARTEAU Aurelia</v>
      </c>
      <c r="E19" s="108" t="str">
        <f t="shared" si="1"/>
        <v>M</v>
      </c>
      <c r="F19" s="142">
        <f>0</f>
        <v>0</v>
      </c>
      <c r="G19" s="143" t="str">
        <f aca="true" t="shared" si="2" ref="G19:G26">G9</f>
        <v>US PRECIGNE</v>
      </c>
      <c r="H19" s="144">
        <v>10</v>
      </c>
      <c r="I19" s="145">
        <v>0</v>
      </c>
      <c r="J19" s="145">
        <v>0</v>
      </c>
      <c r="K19" s="145">
        <v>0</v>
      </c>
      <c r="L19" s="146">
        <v>0</v>
      </c>
      <c r="M19" s="144">
        <v>0</v>
      </c>
      <c r="N19" s="147"/>
      <c r="O19" s="148">
        <f aca="true" t="shared" si="3" ref="O19:O26">SUM(H19:N19)</f>
        <v>10</v>
      </c>
      <c r="P19" s="149"/>
      <c r="Q19" s="150"/>
      <c r="R19" s="151">
        <f aca="true" t="shared" si="4" ref="R19:R26">SUM(F19,O19)</f>
        <v>10</v>
      </c>
      <c r="S19" s="138"/>
      <c r="U19" s="152" t="s">
        <v>15</v>
      </c>
      <c r="V19" s="153" t="s">
        <v>21</v>
      </c>
      <c r="W19" s="152" t="s">
        <v>77</v>
      </c>
      <c r="X19" s="154" t="s">
        <v>16</v>
      </c>
      <c r="Y19" s="155"/>
    </row>
    <row r="20" spans="1:26" ht="18" customHeight="1">
      <c r="A20" s="108" t="str">
        <f t="shared" si="0"/>
        <v>PDL</v>
      </c>
      <c r="B20" s="108">
        <f t="shared" si="0"/>
        <v>44</v>
      </c>
      <c r="C20" s="109">
        <v>2</v>
      </c>
      <c r="D20" s="156" t="str">
        <f t="shared" si="1"/>
        <v>ROUILLER Manon</v>
      </c>
      <c r="E20" s="108" t="str">
        <f t="shared" si="1"/>
        <v>M</v>
      </c>
      <c r="F20" s="142"/>
      <c r="G20" s="143" t="str">
        <f t="shared" si="2"/>
        <v>STE LUCE JUDO-JUJITSU</v>
      </c>
      <c r="H20" s="157" t="s">
        <v>102</v>
      </c>
      <c r="I20" s="158"/>
      <c r="J20" s="158"/>
      <c r="K20" s="158"/>
      <c r="L20" s="159"/>
      <c r="M20" s="157"/>
      <c r="N20" s="160"/>
      <c r="O20" s="148">
        <f t="shared" si="3"/>
        <v>0</v>
      </c>
      <c r="P20" s="149"/>
      <c r="Q20" s="150"/>
      <c r="R20" s="151">
        <f t="shared" si="4"/>
        <v>0</v>
      </c>
      <c r="S20" s="138"/>
      <c r="U20" s="153" t="s">
        <v>27</v>
      </c>
      <c r="V20" s="154" t="s">
        <v>17</v>
      </c>
      <c r="W20" s="153" t="s">
        <v>78</v>
      </c>
      <c r="X20" s="154" t="s">
        <v>79</v>
      </c>
      <c r="Y20" s="161"/>
      <c r="Z20" s="162"/>
    </row>
    <row r="21" spans="1:26" ht="18" customHeight="1">
      <c r="A21" s="108" t="str">
        <f t="shared" si="0"/>
        <v>PDL</v>
      </c>
      <c r="B21" s="108">
        <f t="shared" si="0"/>
        <v>49</v>
      </c>
      <c r="C21" s="109">
        <v>3</v>
      </c>
      <c r="D21" s="141" t="str">
        <f t="shared" si="1"/>
        <v>ORTUNO Eva</v>
      </c>
      <c r="E21" s="108" t="str">
        <f t="shared" si="1"/>
        <v>M</v>
      </c>
      <c r="F21" s="142">
        <f>10</f>
        <v>10</v>
      </c>
      <c r="G21" s="143" t="str">
        <f t="shared" si="2"/>
        <v>BUDOKAN ANGERS JUDO</v>
      </c>
      <c r="H21" s="157">
        <v>0</v>
      </c>
      <c r="I21" s="158">
        <v>0</v>
      </c>
      <c r="J21" s="158">
        <v>0</v>
      </c>
      <c r="K21" s="158">
        <v>0</v>
      </c>
      <c r="L21" s="159"/>
      <c r="M21" s="157">
        <v>10</v>
      </c>
      <c r="N21" s="160"/>
      <c r="O21" s="148">
        <f t="shared" si="3"/>
        <v>10</v>
      </c>
      <c r="P21" s="149"/>
      <c r="Q21" s="150"/>
      <c r="R21" s="151">
        <f t="shared" si="4"/>
        <v>20</v>
      </c>
      <c r="S21" s="138"/>
      <c r="W21" s="163"/>
      <c r="X21" s="163"/>
      <c r="Y21" s="164"/>
      <c r="Z21" s="162"/>
    </row>
    <row r="22" spans="1:26" ht="18" customHeight="1">
      <c r="A22" s="108" t="str">
        <f t="shared" si="0"/>
        <v>PDL</v>
      </c>
      <c r="B22" s="108">
        <f t="shared" si="0"/>
        <v>53</v>
      </c>
      <c r="C22" s="109">
        <v>4</v>
      </c>
      <c r="D22" s="141" t="str">
        <f t="shared" si="1"/>
        <v>LEMOINE Françoise</v>
      </c>
      <c r="E22" s="108" t="str">
        <f t="shared" si="1"/>
        <v>M</v>
      </c>
      <c r="F22" s="142">
        <f>80</f>
        <v>80</v>
      </c>
      <c r="G22" s="143" t="str">
        <f t="shared" si="2"/>
        <v>SAINT DENIS DE GASTINES</v>
      </c>
      <c r="H22" s="157">
        <v>0</v>
      </c>
      <c r="I22" s="158">
        <v>0</v>
      </c>
      <c r="J22" s="158">
        <v>0</v>
      </c>
      <c r="K22" s="158">
        <v>0</v>
      </c>
      <c r="L22" s="159"/>
      <c r="M22" s="157">
        <v>0</v>
      </c>
      <c r="N22" s="160"/>
      <c r="O22" s="148">
        <f t="shared" si="3"/>
        <v>0</v>
      </c>
      <c r="P22" s="149"/>
      <c r="Q22" s="150"/>
      <c r="R22" s="151">
        <f t="shared" si="4"/>
        <v>80</v>
      </c>
      <c r="S22" s="138"/>
      <c r="V22" s="164"/>
      <c r="W22" s="164"/>
      <c r="X22" s="164"/>
      <c r="Y22" s="164"/>
      <c r="Z22" s="162"/>
    </row>
    <row r="23" spans="1:24" ht="18" customHeight="1" thickBot="1">
      <c r="A23" s="108" t="str">
        <f t="shared" si="0"/>
        <v>PDL</v>
      </c>
      <c r="B23" s="108">
        <f t="shared" si="0"/>
        <v>53</v>
      </c>
      <c r="C23" s="109">
        <v>5</v>
      </c>
      <c r="D23" s="141" t="str">
        <f t="shared" si="1"/>
        <v>CHARLES Justine</v>
      </c>
      <c r="E23" s="108" t="str">
        <f t="shared" si="1"/>
        <v>M</v>
      </c>
      <c r="F23" s="142">
        <f>0</f>
        <v>0</v>
      </c>
      <c r="G23" s="143" t="str">
        <f t="shared" si="2"/>
        <v>E.S. CRAON JUDO JUJITSU</v>
      </c>
      <c r="H23" s="157">
        <v>10</v>
      </c>
      <c r="I23" s="158">
        <v>10</v>
      </c>
      <c r="J23" s="158">
        <v>10</v>
      </c>
      <c r="K23" s="158">
        <v>10</v>
      </c>
      <c r="L23" s="159"/>
      <c r="M23" s="157">
        <v>0</v>
      </c>
      <c r="N23" s="160"/>
      <c r="O23" s="148">
        <f t="shared" si="3"/>
        <v>40</v>
      </c>
      <c r="P23" s="149"/>
      <c r="Q23" s="150"/>
      <c r="R23" s="151">
        <f t="shared" si="4"/>
        <v>40</v>
      </c>
      <c r="S23" s="138"/>
      <c r="W23" s="165" t="s">
        <v>58</v>
      </c>
      <c r="X23" s="165"/>
    </row>
    <row r="24" spans="1:24" ht="18" customHeight="1" thickBot="1">
      <c r="A24" s="108" t="str">
        <f t="shared" si="0"/>
        <v>PDL</v>
      </c>
      <c r="B24" s="108">
        <f t="shared" si="0"/>
        <v>49</v>
      </c>
      <c r="C24" s="109">
        <v>6</v>
      </c>
      <c r="D24" s="141" t="str">
        <f t="shared" si="1"/>
        <v>SIESS Violaine</v>
      </c>
      <c r="E24" s="108" t="str">
        <f t="shared" si="1"/>
        <v>M</v>
      </c>
      <c r="F24" s="142">
        <f>37</f>
        <v>37</v>
      </c>
      <c r="G24" s="143" t="str">
        <f t="shared" si="2"/>
        <v>JUDO CLUB LES ROSIERS/LOIRE</v>
      </c>
      <c r="H24" s="157">
        <v>0</v>
      </c>
      <c r="I24" s="158">
        <v>10</v>
      </c>
      <c r="J24" s="158">
        <v>0</v>
      </c>
      <c r="K24" s="158">
        <v>10</v>
      </c>
      <c r="L24" s="159"/>
      <c r="M24" s="157">
        <v>10</v>
      </c>
      <c r="N24" s="160"/>
      <c r="O24" s="148">
        <f t="shared" si="3"/>
        <v>30</v>
      </c>
      <c r="P24" s="149"/>
      <c r="Q24" s="150"/>
      <c r="R24" s="151">
        <f t="shared" si="4"/>
        <v>67</v>
      </c>
      <c r="S24" s="138"/>
      <c r="W24" s="166" t="s">
        <v>59</v>
      </c>
      <c r="X24" s="167" t="s">
        <v>60</v>
      </c>
    </row>
    <row r="25" spans="1:24" ht="18" customHeight="1">
      <c r="A25" s="108" t="str">
        <f t="shared" si="0"/>
        <v>PDL</v>
      </c>
      <c r="B25" s="108">
        <f t="shared" si="0"/>
        <v>49</v>
      </c>
      <c r="C25" s="109">
        <v>7</v>
      </c>
      <c r="D25" s="141" t="str">
        <f t="shared" si="1"/>
        <v>DA CUNHA Mathilde</v>
      </c>
      <c r="E25" s="108" t="str">
        <f t="shared" si="1"/>
        <v>M</v>
      </c>
      <c r="F25" s="142">
        <f>20</f>
        <v>20</v>
      </c>
      <c r="G25" s="143" t="str">
        <f t="shared" si="2"/>
        <v>CS ALLONNAIS</v>
      </c>
      <c r="H25" s="157">
        <v>10</v>
      </c>
      <c r="I25" s="158">
        <v>10</v>
      </c>
      <c r="J25" s="158">
        <v>10</v>
      </c>
      <c r="K25" s="158">
        <v>10</v>
      </c>
      <c r="L25" s="159"/>
      <c r="M25" s="168">
        <v>10</v>
      </c>
      <c r="N25" s="169"/>
      <c r="O25" s="148">
        <f t="shared" si="3"/>
        <v>50</v>
      </c>
      <c r="P25" s="149"/>
      <c r="Q25" s="150"/>
      <c r="R25" s="151">
        <f t="shared" si="4"/>
        <v>70</v>
      </c>
      <c r="S25" s="138"/>
      <c r="W25" s="170">
        <v>7</v>
      </c>
      <c r="X25" s="171">
        <v>10</v>
      </c>
    </row>
    <row r="26" spans="1:24" ht="18" customHeight="1" thickBot="1">
      <c r="A26" s="108" t="str">
        <f t="shared" si="0"/>
        <v>PDL</v>
      </c>
      <c r="B26" s="108">
        <f t="shared" si="0"/>
        <v>49</v>
      </c>
      <c r="C26" s="109">
        <v>8</v>
      </c>
      <c r="D26" s="141" t="str">
        <f t="shared" si="1"/>
        <v>DEVANNE Clemence</v>
      </c>
      <c r="E26" s="108" t="str">
        <f t="shared" si="1"/>
        <v>M</v>
      </c>
      <c r="F26" s="142">
        <f>0</f>
        <v>0</v>
      </c>
      <c r="G26" s="143" t="str">
        <f t="shared" si="2"/>
        <v>MPT MONPLAISIR</v>
      </c>
      <c r="H26" s="172">
        <v>10</v>
      </c>
      <c r="I26" s="173">
        <v>10</v>
      </c>
      <c r="J26" s="173">
        <v>0</v>
      </c>
      <c r="K26" s="173">
        <v>10</v>
      </c>
      <c r="L26" s="174">
        <v>10</v>
      </c>
      <c r="M26" s="172"/>
      <c r="N26" s="175"/>
      <c r="O26" s="176">
        <f t="shared" si="3"/>
        <v>40</v>
      </c>
      <c r="P26" s="177"/>
      <c r="Q26" s="150"/>
      <c r="R26" s="151">
        <f t="shared" si="4"/>
        <v>40</v>
      </c>
      <c r="S26" s="138"/>
      <c r="W26" s="178"/>
      <c r="X26" s="179"/>
    </row>
    <row r="27" ht="11.25">
      <c r="N27" s="181" t="s">
        <v>61</v>
      </c>
    </row>
    <row r="28" spans="3:35" ht="11.25" hidden="1">
      <c r="C28" s="122">
        <f>COUNT(H19:N26)/2</f>
        <v>18</v>
      </c>
      <c r="G28" s="182" t="s">
        <v>62</v>
      </c>
      <c r="H28" s="183">
        <v>1</v>
      </c>
      <c r="I28" s="183"/>
      <c r="J28" s="183">
        <v>3</v>
      </c>
      <c r="K28" s="183">
        <v>2</v>
      </c>
      <c r="L28" s="183">
        <v>5</v>
      </c>
      <c r="M28" s="183"/>
      <c r="N28" s="183">
        <v>6</v>
      </c>
      <c r="O28" s="183">
        <v>10</v>
      </c>
      <c r="P28" s="183"/>
      <c r="Q28" s="183">
        <v>7</v>
      </c>
      <c r="R28" s="183"/>
      <c r="S28" s="183">
        <v>4</v>
      </c>
      <c r="T28" s="183">
        <v>8</v>
      </c>
      <c r="U28" s="183">
        <v>9</v>
      </c>
      <c r="V28" s="183">
        <v>12</v>
      </c>
      <c r="W28" s="183">
        <v>11</v>
      </c>
      <c r="X28" s="183"/>
      <c r="Y28" s="183">
        <v>15</v>
      </c>
      <c r="Z28" s="183">
        <v>14</v>
      </c>
      <c r="AA28" s="183">
        <v>13</v>
      </c>
      <c r="AB28" s="184"/>
      <c r="AC28" s="184">
        <v>16</v>
      </c>
      <c r="AD28" s="184"/>
      <c r="AE28" s="184"/>
      <c r="AF28" s="184">
        <v>18</v>
      </c>
      <c r="AG28" s="184"/>
      <c r="AH28" s="184">
        <v>17</v>
      </c>
      <c r="AI28" s="184"/>
    </row>
    <row r="29" spans="7:35" ht="11.25" hidden="1">
      <c r="G29" s="182" t="s">
        <v>63</v>
      </c>
      <c r="H29" s="183">
        <v>1</v>
      </c>
      <c r="I29" s="183"/>
      <c r="J29" s="183">
        <v>2</v>
      </c>
      <c r="K29" s="183">
        <v>1</v>
      </c>
      <c r="L29" s="183">
        <v>2</v>
      </c>
      <c r="M29" s="183"/>
      <c r="N29" s="183">
        <v>3</v>
      </c>
      <c r="O29" s="183">
        <v>2</v>
      </c>
      <c r="P29" s="183"/>
      <c r="Q29" s="183">
        <v>3</v>
      </c>
      <c r="R29" s="183"/>
      <c r="S29" s="183">
        <v>1</v>
      </c>
      <c r="T29" s="183">
        <v>3</v>
      </c>
      <c r="U29" s="183">
        <v>4</v>
      </c>
      <c r="V29" s="183">
        <v>3</v>
      </c>
      <c r="W29" s="183">
        <v>4</v>
      </c>
      <c r="X29" s="183"/>
      <c r="Y29" s="183">
        <v>4</v>
      </c>
      <c r="Z29" s="183">
        <v>5</v>
      </c>
      <c r="AA29" s="183">
        <v>3</v>
      </c>
      <c r="AB29" s="184"/>
      <c r="AC29" s="184">
        <v>1</v>
      </c>
      <c r="AD29" s="184"/>
      <c r="AE29" s="184"/>
      <c r="AF29" s="184">
        <v>1</v>
      </c>
      <c r="AG29" s="184"/>
      <c r="AH29" s="184">
        <v>1</v>
      </c>
      <c r="AI29" s="184"/>
    </row>
    <row r="30" spans="7:35" ht="11.25" hidden="1">
      <c r="G30" s="182" t="s">
        <v>64</v>
      </c>
      <c r="H30" s="183">
        <v>1</v>
      </c>
      <c r="I30" s="183"/>
      <c r="J30" s="183">
        <v>1</v>
      </c>
      <c r="K30" s="183">
        <v>1</v>
      </c>
      <c r="L30" s="183">
        <v>2</v>
      </c>
      <c r="M30" s="183"/>
      <c r="N30" s="183">
        <v>2</v>
      </c>
      <c r="O30" s="183">
        <v>4</v>
      </c>
      <c r="P30" s="183"/>
      <c r="Q30" s="183">
        <v>2</v>
      </c>
      <c r="R30" s="183"/>
      <c r="S30" s="183">
        <v>1</v>
      </c>
      <c r="T30" s="183">
        <v>3</v>
      </c>
      <c r="U30" s="183">
        <v>2</v>
      </c>
      <c r="V30" s="183">
        <v>4</v>
      </c>
      <c r="W30" s="183">
        <v>3</v>
      </c>
      <c r="X30" s="183"/>
      <c r="Y30" s="183">
        <v>4</v>
      </c>
      <c r="Z30" s="183">
        <v>5</v>
      </c>
      <c r="AA30" s="183">
        <v>4</v>
      </c>
      <c r="AB30" s="184"/>
      <c r="AC30" s="184">
        <v>1</v>
      </c>
      <c r="AD30" s="184"/>
      <c r="AE30" s="184"/>
      <c r="AF30" s="184">
        <v>1</v>
      </c>
      <c r="AG30" s="184"/>
      <c r="AH30" s="184">
        <v>1</v>
      </c>
      <c r="AI30" s="184"/>
    </row>
  </sheetData>
  <sheetProtection formatCells="0" formatColumns="0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tabColor indexed="14"/>
    <pageSetUpPr fitToPage="1"/>
  </sheetPr>
  <dimension ref="A1:AI30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121" customWidth="1"/>
    <col min="2" max="2" width="5.140625" style="121" customWidth="1"/>
    <col min="3" max="3" width="4.57421875" style="122" bestFit="1" customWidth="1"/>
    <col min="4" max="4" width="22.57421875" style="121" customWidth="1"/>
    <col min="5" max="5" width="3.140625" style="121" customWidth="1"/>
    <col min="6" max="6" width="7.7109375" style="180" customWidth="1"/>
    <col min="7" max="7" width="22.00390625" style="121" customWidth="1"/>
    <col min="8" max="12" width="4.7109375" style="121" customWidth="1"/>
    <col min="13" max="14" width="5.28125" style="121" customWidth="1"/>
    <col min="15" max="27" width="4.7109375" style="121" customWidth="1"/>
    <col min="28" max="29" width="4.7109375" style="127" hidden="1" customWidth="1"/>
    <col min="30" max="30" width="4.7109375" style="127" customWidth="1"/>
    <col min="31" max="35" width="4.7109375" style="127" hidden="1" customWidth="1"/>
    <col min="36" max="16384" width="11.421875" style="121" customWidth="1"/>
  </cols>
  <sheetData>
    <row r="1" spans="3:35" s="74" customFormat="1" ht="13.5" thickBot="1">
      <c r="C1" s="75">
        <v>8</v>
      </c>
      <c r="D1" s="76"/>
      <c r="E1" s="76"/>
      <c r="F1" s="77"/>
      <c r="G1" s="76"/>
      <c r="H1" s="76"/>
      <c r="I1" s="76"/>
      <c r="J1" s="76"/>
      <c r="K1" s="76"/>
      <c r="L1" s="76"/>
      <c r="M1" s="76"/>
      <c r="N1" s="76"/>
      <c r="O1" s="76"/>
      <c r="P1" s="78" t="s">
        <v>0</v>
      </c>
      <c r="Q1" s="78"/>
      <c r="R1" s="78"/>
      <c r="S1" s="76"/>
      <c r="T1" s="76"/>
      <c r="U1" s="76"/>
      <c r="V1" s="79"/>
      <c r="W1" s="79"/>
      <c r="AB1" s="80"/>
      <c r="AC1" s="80"/>
      <c r="AD1" s="80"/>
      <c r="AE1" s="80"/>
      <c r="AF1" s="80"/>
      <c r="AG1" s="80"/>
      <c r="AH1" s="80"/>
      <c r="AI1" s="80"/>
    </row>
    <row r="2" spans="3:35" s="74" customFormat="1" ht="16.5" customHeight="1" thickBot="1">
      <c r="C2" s="81"/>
      <c r="D2" s="76"/>
      <c r="E2" s="76"/>
      <c r="F2" s="82" t="s">
        <v>1</v>
      </c>
      <c r="G2" s="83" t="s">
        <v>103</v>
      </c>
      <c r="H2" s="76"/>
      <c r="I2" s="76"/>
      <c r="J2" s="84" t="s">
        <v>3</v>
      </c>
      <c r="K2" s="85">
        <f ca="1">TODAY()</f>
        <v>41216</v>
      </c>
      <c r="L2" s="85"/>
      <c r="M2" s="85"/>
      <c r="N2" s="85"/>
      <c r="O2" s="76"/>
      <c r="P2" s="86" t="s">
        <v>66</v>
      </c>
      <c r="Q2" s="86" t="s">
        <v>66</v>
      </c>
      <c r="R2" s="87" t="s">
        <v>66</v>
      </c>
      <c r="S2" s="76"/>
      <c r="AB2" s="80"/>
      <c r="AC2" s="80"/>
      <c r="AD2" s="80"/>
      <c r="AE2" s="80"/>
      <c r="AF2" s="80"/>
      <c r="AG2" s="80"/>
      <c r="AH2" s="80"/>
      <c r="AI2" s="80"/>
    </row>
    <row r="3" spans="3:35" s="74" customFormat="1" ht="13.5" customHeight="1" thickBot="1">
      <c r="C3" s="81"/>
      <c r="D3" s="76"/>
      <c r="E3" s="76"/>
      <c r="F3" s="77"/>
      <c r="G3" s="76"/>
      <c r="H3" s="76"/>
      <c r="I3" s="76"/>
      <c r="J3" s="76"/>
      <c r="K3" s="76"/>
      <c r="L3" s="76"/>
      <c r="M3" s="76"/>
      <c r="N3" s="76"/>
      <c r="O3" s="76"/>
      <c r="P3" s="88"/>
      <c r="Q3" s="88"/>
      <c r="R3" s="89"/>
      <c r="S3" s="76"/>
      <c r="AB3" s="80"/>
      <c r="AC3" s="80"/>
      <c r="AD3" s="80"/>
      <c r="AE3" s="80"/>
      <c r="AF3" s="80"/>
      <c r="AG3" s="80"/>
      <c r="AH3" s="80"/>
      <c r="AI3" s="80"/>
    </row>
    <row r="4" spans="3:35" s="74" customFormat="1" ht="12.75">
      <c r="C4" s="81"/>
      <c r="D4" s="76"/>
      <c r="E4" s="76"/>
      <c r="F4" s="77"/>
      <c r="G4" s="90"/>
      <c r="H4" s="76"/>
      <c r="I4" s="76"/>
      <c r="J4" s="76" t="s">
        <v>5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9"/>
      <c r="W4" s="79"/>
      <c r="AB4" s="80"/>
      <c r="AC4" s="80"/>
      <c r="AD4" s="80"/>
      <c r="AE4" s="80"/>
      <c r="AF4" s="80"/>
      <c r="AG4" s="80"/>
      <c r="AH4" s="80"/>
      <c r="AI4" s="80"/>
    </row>
    <row r="5" spans="3:35" s="74" customFormat="1" ht="12.75">
      <c r="C5" s="81"/>
      <c r="D5" s="76"/>
      <c r="E5" s="76"/>
      <c r="F5" s="91" t="s">
        <v>6</v>
      </c>
      <c r="G5" s="92"/>
      <c r="H5" s="76"/>
      <c r="I5" s="76"/>
      <c r="J5" s="84" t="s">
        <v>7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9"/>
      <c r="W5" s="79"/>
      <c r="AB5" s="80"/>
      <c r="AC5" s="80"/>
      <c r="AD5" s="80"/>
      <c r="AE5" s="80"/>
      <c r="AF5" s="80"/>
      <c r="AG5" s="80"/>
      <c r="AH5" s="80"/>
      <c r="AI5" s="80"/>
    </row>
    <row r="6" spans="3:35" s="74" customFormat="1" ht="12.75">
      <c r="C6" s="81"/>
      <c r="D6" s="76"/>
      <c r="E6" s="76"/>
      <c r="F6" s="77"/>
      <c r="G6" s="93"/>
      <c r="H6" s="76"/>
      <c r="I6" s="76"/>
      <c r="J6" s="84"/>
      <c r="K6" s="84"/>
      <c r="L6" s="76"/>
      <c r="M6" s="76"/>
      <c r="N6" s="76"/>
      <c r="O6" s="76"/>
      <c r="P6" s="76"/>
      <c r="Q6" s="76"/>
      <c r="R6" s="76"/>
      <c r="S6" s="76"/>
      <c r="T6" s="76"/>
      <c r="U6" s="76"/>
      <c r="V6" s="79"/>
      <c r="W6" s="79"/>
      <c r="AB6" s="80"/>
      <c r="AC6" s="80"/>
      <c r="AD6" s="80"/>
      <c r="AE6" s="80"/>
      <c r="AF6" s="80"/>
      <c r="AG6" s="80"/>
      <c r="AH6" s="80"/>
      <c r="AI6" s="80"/>
    </row>
    <row r="7" spans="3:35" s="74" customFormat="1" ht="13.5" thickBot="1">
      <c r="C7" s="81"/>
      <c r="D7" s="76"/>
      <c r="E7" s="76"/>
      <c r="F7" s="94"/>
      <c r="G7" s="84"/>
      <c r="H7" s="84"/>
      <c r="I7" s="84"/>
      <c r="J7" s="84"/>
      <c r="K7" s="76"/>
      <c r="L7" s="76"/>
      <c r="M7" s="76"/>
      <c r="N7" s="76"/>
      <c r="O7" s="76"/>
      <c r="P7" s="76"/>
      <c r="Q7" s="76"/>
      <c r="R7" s="76"/>
      <c r="S7" s="76"/>
      <c r="T7" s="95"/>
      <c r="U7" s="76"/>
      <c r="V7" s="79"/>
      <c r="W7" s="79"/>
      <c r="AB7" s="80"/>
      <c r="AC7" s="80"/>
      <c r="AD7" s="80"/>
      <c r="AE7" s="80"/>
      <c r="AF7" s="80"/>
      <c r="AG7" s="80"/>
      <c r="AH7" s="80"/>
      <c r="AI7" s="80"/>
    </row>
    <row r="8" spans="1:35" s="107" customFormat="1" ht="18" customHeight="1">
      <c r="A8" s="96" t="s">
        <v>8</v>
      </c>
      <c r="B8" s="96" t="s">
        <v>9</v>
      </c>
      <c r="C8" s="97" t="s">
        <v>10</v>
      </c>
      <c r="D8" s="98" t="s">
        <v>11</v>
      </c>
      <c r="E8" s="98" t="s">
        <v>12</v>
      </c>
      <c r="F8" s="97" t="s">
        <v>13</v>
      </c>
      <c r="G8" s="99" t="s">
        <v>14</v>
      </c>
      <c r="H8" s="100" t="s">
        <v>18</v>
      </c>
      <c r="I8" s="185" t="s">
        <v>29</v>
      </c>
      <c r="J8" s="102" t="s">
        <v>23</v>
      </c>
      <c r="K8" s="102" t="s">
        <v>67</v>
      </c>
      <c r="L8" s="102" t="s">
        <v>28</v>
      </c>
      <c r="M8" s="102" t="s">
        <v>22</v>
      </c>
      <c r="N8" s="104" t="s">
        <v>68</v>
      </c>
      <c r="O8" s="103" t="s">
        <v>26</v>
      </c>
      <c r="P8" s="102" t="s">
        <v>69</v>
      </c>
      <c r="Q8" s="102" t="s">
        <v>24</v>
      </c>
      <c r="R8" s="102" t="s">
        <v>25</v>
      </c>
      <c r="S8" s="102" t="s">
        <v>70</v>
      </c>
      <c r="T8" s="186" t="s">
        <v>71</v>
      </c>
      <c r="U8" s="102" t="s">
        <v>72</v>
      </c>
      <c r="V8" s="102" t="s">
        <v>73</v>
      </c>
      <c r="W8" s="102" t="s">
        <v>74</v>
      </c>
      <c r="X8" s="103" t="s">
        <v>20</v>
      </c>
      <c r="Y8" s="102" t="s">
        <v>19</v>
      </c>
      <c r="Z8" s="102" t="s">
        <v>75</v>
      </c>
      <c r="AA8" s="105" t="s">
        <v>76</v>
      </c>
      <c r="AB8" s="106" t="s">
        <v>15</v>
      </c>
      <c r="AC8" s="106" t="s">
        <v>21</v>
      </c>
      <c r="AD8" s="100" t="s">
        <v>77</v>
      </c>
      <c r="AE8" s="106" t="s">
        <v>16</v>
      </c>
      <c r="AF8" s="106" t="s">
        <v>27</v>
      </c>
      <c r="AG8" s="106" t="s">
        <v>17</v>
      </c>
      <c r="AH8" s="106" t="s">
        <v>78</v>
      </c>
      <c r="AI8" s="106" t="s">
        <v>79</v>
      </c>
    </row>
    <row r="9" spans="1:35" s="107" customFormat="1" ht="33.75" customHeight="1">
      <c r="A9" s="108" t="s">
        <v>104</v>
      </c>
      <c r="B9" s="108">
        <v>18</v>
      </c>
      <c r="C9" s="109">
        <v>1</v>
      </c>
      <c r="D9" s="110" t="s">
        <v>105</v>
      </c>
      <c r="E9" s="108" t="s">
        <v>32</v>
      </c>
      <c r="F9" s="108">
        <v>56</v>
      </c>
      <c r="G9" s="111" t="s">
        <v>106</v>
      </c>
      <c r="H9" s="112" t="s">
        <v>35</v>
      </c>
      <c r="I9" s="113"/>
      <c r="J9" s="113"/>
      <c r="K9" s="113"/>
      <c r="L9" s="114" t="s">
        <v>35</v>
      </c>
      <c r="M9" s="113"/>
      <c r="N9" s="113"/>
      <c r="O9" s="113"/>
      <c r="P9" s="113"/>
      <c r="Q9" s="114" t="s">
        <v>35</v>
      </c>
      <c r="R9" s="113"/>
      <c r="S9" s="113"/>
      <c r="T9" s="113"/>
      <c r="U9" s="113"/>
      <c r="V9" s="113"/>
      <c r="W9" s="114" t="s">
        <v>35</v>
      </c>
      <c r="X9" s="113"/>
      <c r="Y9" s="113"/>
      <c r="Z9" s="114" t="s">
        <v>35</v>
      </c>
      <c r="AA9" s="113"/>
      <c r="AB9" s="115"/>
      <c r="AC9" s="115"/>
      <c r="AD9" s="116"/>
      <c r="AE9" s="116"/>
      <c r="AF9" s="116"/>
      <c r="AG9" s="116"/>
      <c r="AH9" s="116"/>
      <c r="AI9" s="116"/>
    </row>
    <row r="10" spans="1:35" s="107" customFormat="1" ht="33.75" customHeight="1">
      <c r="A10" s="108" t="s">
        <v>30</v>
      </c>
      <c r="B10" s="108">
        <v>44</v>
      </c>
      <c r="C10" s="109">
        <v>2</v>
      </c>
      <c r="D10" s="110" t="s">
        <v>107</v>
      </c>
      <c r="E10" s="108" t="s">
        <v>32</v>
      </c>
      <c r="F10" s="108">
        <v>56</v>
      </c>
      <c r="G10" s="111" t="s">
        <v>108</v>
      </c>
      <c r="H10" s="113"/>
      <c r="I10" s="114" t="s">
        <v>35</v>
      </c>
      <c r="J10" s="113"/>
      <c r="K10" s="113"/>
      <c r="L10" s="113"/>
      <c r="M10" s="114" t="s">
        <v>97</v>
      </c>
      <c r="N10" s="113"/>
      <c r="O10" s="113"/>
      <c r="P10" s="114" t="s">
        <v>35</v>
      </c>
      <c r="Q10" s="113"/>
      <c r="R10" s="114" t="s">
        <v>35</v>
      </c>
      <c r="S10" s="113"/>
      <c r="T10" s="113"/>
      <c r="U10" s="113"/>
      <c r="V10" s="113"/>
      <c r="W10" s="113"/>
      <c r="X10" s="114"/>
      <c r="Y10" s="113"/>
      <c r="Z10" s="113"/>
      <c r="AA10" s="113"/>
      <c r="AB10" s="115"/>
      <c r="AC10" s="116"/>
      <c r="AD10" s="115" t="s">
        <v>35</v>
      </c>
      <c r="AE10" s="116"/>
      <c r="AF10" s="116"/>
      <c r="AG10" s="116"/>
      <c r="AH10" s="116"/>
      <c r="AI10" s="116"/>
    </row>
    <row r="11" spans="1:35" s="107" customFormat="1" ht="33.75" customHeight="1">
      <c r="A11" s="108" t="s">
        <v>30</v>
      </c>
      <c r="B11" s="108">
        <v>49</v>
      </c>
      <c r="C11" s="109">
        <v>3</v>
      </c>
      <c r="D11" s="110" t="s">
        <v>109</v>
      </c>
      <c r="E11" s="108" t="s">
        <v>32</v>
      </c>
      <c r="F11" s="108">
        <v>56</v>
      </c>
      <c r="G11" s="111" t="s">
        <v>110</v>
      </c>
      <c r="H11" s="113"/>
      <c r="I11" s="114" t="s">
        <v>34</v>
      </c>
      <c r="J11" s="113"/>
      <c r="K11" s="113"/>
      <c r="L11" s="113"/>
      <c r="M11" s="113"/>
      <c r="N11" s="113"/>
      <c r="O11" s="114"/>
      <c r="P11" s="113"/>
      <c r="Q11" s="113"/>
      <c r="R11" s="113"/>
      <c r="S11" s="114" t="s">
        <v>111</v>
      </c>
      <c r="T11" s="113"/>
      <c r="U11" s="113"/>
      <c r="V11" s="114" t="s">
        <v>34</v>
      </c>
      <c r="W11" s="113"/>
      <c r="X11" s="113"/>
      <c r="Y11" s="114" t="s">
        <v>34</v>
      </c>
      <c r="Z11" s="113"/>
      <c r="AA11" s="113"/>
      <c r="AB11" s="116"/>
      <c r="AC11" s="115"/>
      <c r="AD11" s="116"/>
      <c r="AE11" s="115"/>
      <c r="AF11" s="116"/>
      <c r="AG11" s="116"/>
      <c r="AH11" s="116"/>
      <c r="AI11" s="116"/>
    </row>
    <row r="12" spans="1:35" s="107" customFormat="1" ht="33.75" customHeight="1">
      <c r="A12" s="108" t="s">
        <v>30</v>
      </c>
      <c r="B12" s="108">
        <v>53</v>
      </c>
      <c r="C12" s="109">
        <v>4</v>
      </c>
      <c r="D12" s="187" t="s">
        <v>112</v>
      </c>
      <c r="E12" s="108" t="s">
        <v>32</v>
      </c>
      <c r="F12" s="108">
        <v>57</v>
      </c>
      <c r="G12" s="111" t="s">
        <v>113</v>
      </c>
      <c r="H12" s="114" t="s">
        <v>43</v>
      </c>
      <c r="I12" s="113"/>
      <c r="J12" s="114" t="s">
        <v>35</v>
      </c>
      <c r="K12" s="113"/>
      <c r="L12" s="113"/>
      <c r="M12" s="113"/>
      <c r="N12" s="114" t="s">
        <v>35</v>
      </c>
      <c r="O12" s="113"/>
      <c r="P12" s="113"/>
      <c r="Q12" s="113"/>
      <c r="R12" s="114" t="s">
        <v>35</v>
      </c>
      <c r="S12" s="113"/>
      <c r="T12" s="113"/>
      <c r="U12" s="114" t="s">
        <v>35</v>
      </c>
      <c r="V12" s="113"/>
      <c r="W12" s="113"/>
      <c r="X12" s="113"/>
      <c r="Y12" s="113"/>
      <c r="Z12" s="113"/>
      <c r="AA12" s="113"/>
      <c r="AB12" s="116"/>
      <c r="AC12" s="116"/>
      <c r="AD12" s="116"/>
      <c r="AE12" s="115"/>
      <c r="AF12" s="115"/>
      <c r="AG12" s="116"/>
      <c r="AH12" s="116"/>
      <c r="AI12" s="116"/>
    </row>
    <row r="13" spans="1:35" s="107" customFormat="1" ht="33.75" customHeight="1">
      <c r="A13" s="108" t="s">
        <v>30</v>
      </c>
      <c r="B13" s="108">
        <v>85</v>
      </c>
      <c r="C13" s="109">
        <v>5</v>
      </c>
      <c r="D13" s="117" t="s">
        <v>114</v>
      </c>
      <c r="E13" s="108" t="s">
        <v>32</v>
      </c>
      <c r="F13" s="108">
        <v>59</v>
      </c>
      <c r="G13" s="111" t="s">
        <v>115</v>
      </c>
      <c r="H13" s="113"/>
      <c r="I13" s="113"/>
      <c r="J13" s="114" t="s">
        <v>34</v>
      </c>
      <c r="K13" s="113"/>
      <c r="L13" s="114" t="s">
        <v>34</v>
      </c>
      <c r="M13" s="113"/>
      <c r="N13" s="113"/>
      <c r="O13" s="114"/>
      <c r="P13" s="113"/>
      <c r="Q13" s="113"/>
      <c r="R13" s="113"/>
      <c r="S13" s="113"/>
      <c r="T13" s="114"/>
      <c r="U13" s="113"/>
      <c r="V13" s="113"/>
      <c r="W13" s="113"/>
      <c r="X13" s="114"/>
      <c r="Y13" s="113"/>
      <c r="Z13" s="113"/>
      <c r="AA13" s="113"/>
      <c r="AB13" s="116"/>
      <c r="AC13" s="116"/>
      <c r="AD13" s="116"/>
      <c r="AE13" s="116"/>
      <c r="AF13" s="116"/>
      <c r="AG13" s="115"/>
      <c r="AH13" s="115"/>
      <c r="AI13" s="116"/>
    </row>
    <row r="14" spans="1:35" s="107" customFormat="1" ht="33.75" customHeight="1">
      <c r="A14" s="108" t="s">
        <v>30</v>
      </c>
      <c r="B14" s="108">
        <v>49</v>
      </c>
      <c r="C14" s="109">
        <v>6</v>
      </c>
      <c r="D14" s="110" t="s">
        <v>116</v>
      </c>
      <c r="E14" s="108" t="s">
        <v>32</v>
      </c>
      <c r="F14" s="108">
        <v>60</v>
      </c>
      <c r="G14" s="111" t="s">
        <v>117</v>
      </c>
      <c r="H14" s="113"/>
      <c r="I14" s="113"/>
      <c r="J14" s="113"/>
      <c r="K14" s="114" t="s">
        <v>35</v>
      </c>
      <c r="L14" s="113"/>
      <c r="M14" s="114" t="s">
        <v>34</v>
      </c>
      <c r="N14" s="113"/>
      <c r="O14" s="113"/>
      <c r="P14" s="113"/>
      <c r="Q14" s="114" t="s">
        <v>43</v>
      </c>
      <c r="R14" s="113"/>
      <c r="S14" s="113"/>
      <c r="T14" s="113"/>
      <c r="U14" s="113"/>
      <c r="V14" s="113"/>
      <c r="W14" s="113"/>
      <c r="X14" s="113"/>
      <c r="Y14" s="114" t="s">
        <v>35</v>
      </c>
      <c r="Z14" s="113"/>
      <c r="AA14" s="114" t="s">
        <v>35</v>
      </c>
      <c r="AB14" s="116"/>
      <c r="AC14" s="116"/>
      <c r="AD14" s="116"/>
      <c r="AE14" s="116"/>
      <c r="AF14" s="115"/>
      <c r="AG14" s="115"/>
      <c r="AH14" s="116"/>
      <c r="AI14" s="116"/>
    </row>
    <row r="15" spans="1:35" s="120" customFormat="1" ht="33.75" customHeight="1">
      <c r="A15" s="108" t="s">
        <v>118</v>
      </c>
      <c r="B15" s="108">
        <v>35</v>
      </c>
      <c r="C15" s="109">
        <v>7</v>
      </c>
      <c r="D15" s="110" t="s">
        <v>119</v>
      </c>
      <c r="E15" s="108" t="s">
        <v>32</v>
      </c>
      <c r="F15" s="108">
        <v>60</v>
      </c>
      <c r="G15" s="111" t="s">
        <v>120</v>
      </c>
      <c r="H15" s="113"/>
      <c r="I15" s="113"/>
      <c r="J15" s="113"/>
      <c r="K15" s="113"/>
      <c r="L15" s="113"/>
      <c r="M15" s="113"/>
      <c r="N15" s="113"/>
      <c r="O15" s="113"/>
      <c r="P15" s="114" t="s">
        <v>34</v>
      </c>
      <c r="Q15" s="113"/>
      <c r="R15" s="113"/>
      <c r="S15" s="114" t="s">
        <v>35</v>
      </c>
      <c r="T15" s="113"/>
      <c r="U15" s="114" t="s">
        <v>34</v>
      </c>
      <c r="V15" s="113"/>
      <c r="W15" s="114" t="s">
        <v>34</v>
      </c>
      <c r="X15" s="113"/>
      <c r="Y15" s="113"/>
      <c r="Z15" s="113"/>
      <c r="AA15" s="114" t="s">
        <v>43</v>
      </c>
      <c r="AB15" s="118"/>
      <c r="AC15" s="118"/>
      <c r="AD15" s="118"/>
      <c r="AE15" s="118"/>
      <c r="AF15" s="118"/>
      <c r="AG15" s="118"/>
      <c r="AH15" s="119"/>
      <c r="AI15" s="119"/>
    </row>
    <row r="16" spans="1:35" s="107" customFormat="1" ht="33.75" customHeight="1">
      <c r="A16" s="108" t="s">
        <v>30</v>
      </c>
      <c r="B16" s="108">
        <v>49</v>
      </c>
      <c r="C16" s="109">
        <v>8</v>
      </c>
      <c r="D16" s="117" t="s">
        <v>121</v>
      </c>
      <c r="E16" s="108" t="s">
        <v>32</v>
      </c>
      <c r="F16" s="108">
        <v>62</v>
      </c>
      <c r="G16" s="111" t="s">
        <v>122</v>
      </c>
      <c r="H16" s="113"/>
      <c r="I16" s="113"/>
      <c r="J16" s="113"/>
      <c r="K16" s="114" t="s">
        <v>97</v>
      </c>
      <c r="L16" s="113"/>
      <c r="M16" s="113"/>
      <c r="N16" s="114" t="s">
        <v>43</v>
      </c>
      <c r="O16" s="113"/>
      <c r="P16" s="113"/>
      <c r="Q16" s="113"/>
      <c r="R16" s="113"/>
      <c r="S16" s="113"/>
      <c r="T16" s="114"/>
      <c r="U16" s="113"/>
      <c r="V16" s="114" t="s">
        <v>35</v>
      </c>
      <c r="W16" s="113"/>
      <c r="X16" s="113"/>
      <c r="Y16" s="113"/>
      <c r="Z16" s="114" t="s">
        <v>43</v>
      </c>
      <c r="AA16" s="113"/>
      <c r="AB16" s="116"/>
      <c r="AC16" s="116"/>
      <c r="AD16" s="115" t="s">
        <v>89</v>
      </c>
      <c r="AE16" s="116"/>
      <c r="AF16" s="116"/>
      <c r="AG16" s="116"/>
      <c r="AH16" s="116"/>
      <c r="AI16" s="115"/>
    </row>
    <row r="17" spans="4:16" ht="18.75" customHeight="1" thickBot="1">
      <c r="D17" s="123"/>
      <c r="E17" s="124"/>
      <c r="F17" s="124"/>
      <c r="G17" s="123"/>
      <c r="M17" s="125" t="s">
        <v>98</v>
      </c>
      <c r="N17" s="125"/>
      <c r="O17" s="126"/>
      <c r="P17" s="126"/>
    </row>
    <row r="18" spans="1:35" s="107" customFormat="1" ht="22.5" customHeight="1" thickBot="1">
      <c r="A18" s="96" t="s">
        <v>8</v>
      </c>
      <c r="B18" s="96" t="s">
        <v>9</v>
      </c>
      <c r="C18" s="97" t="s">
        <v>10</v>
      </c>
      <c r="D18" s="98" t="s">
        <v>11</v>
      </c>
      <c r="E18" s="98" t="s">
        <v>12</v>
      </c>
      <c r="F18" s="128" t="s">
        <v>49</v>
      </c>
      <c r="G18" s="129" t="s">
        <v>14</v>
      </c>
      <c r="H18" s="130" t="s">
        <v>50</v>
      </c>
      <c r="I18" s="131" t="s">
        <v>51</v>
      </c>
      <c r="J18" s="131" t="s">
        <v>52</v>
      </c>
      <c r="K18" s="131" t="s">
        <v>53</v>
      </c>
      <c r="L18" s="132" t="s">
        <v>54</v>
      </c>
      <c r="M18" s="130" t="s">
        <v>99</v>
      </c>
      <c r="N18" s="133" t="s">
        <v>100</v>
      </c>
      <c r="O18" s="134" t="s">
        <v>55</v>
      </c>
      <c r="P18" s="135"/>
      <c r="Q18" s="136" t="s">
        <v>56</v>
      </c>
      <c r="R18" s="137" t="s">
        <v>57</v>
      </c>
      <c r="S18" s="138"/>
      <c r="U18" s="139" t="s">
        <v>101</v>
      </c>
      <c r="V18" s="139"/>
      <c r="W18" s="139"/>
      <c r="X18" s="139"/>
      <c r="AB18" s="140"/>
      <c r="AC18" s="140"/>
      <c r="AD18" s="140"/>
      <c r="AE18" s="140"/>
      <c r="AF18" s="140"/>
      <c r="AG18" s="140"/>
      <c r="AH18" s="140"/>
      <c r="AI18" s="140"/>
    </row>
    <row r="19" spans="1:25" ht="18" customHeight="1">
      <c r="A19" s="108" t="str">
        <f aca="true" t="shared" si="0" ref="A19:B26">A9</f>
        <v>TBO</v>
      </c>
      <c r="B19" s="108">
        <f t="shared" si="0"/>
        <v>18</v>
      </c>
      <c r="C19" s="109">
        <v>1</v>
      </c>
      <c r="D19" s="141" t="str">
        <f aca="true" t="shared" si="1" ref="D19:E26">D9</f>
        <v>CHAUVEAU Tatiana</v>
      </c>
      <c r="E19" s="108" t="str">
        <f t="shared" si="1"/>
        <v>M</v>
      </c>
      <c r="F19" s="142">
        <f>50</f>
        <v>50</v>
      </c>
      <c r="G19" s="143" t="str">
        <f aca="true" t="shared" si="2" ref="G19:G26">G9</f>
        <v>JUDO CLUB SANCERGUOIS</v>
      </c>
      <c r="H19" s="144">
        <v>0</v>
      </c>
      <c r="I19" s="145">
        <v>0</v>
      </c>
      <c r="J19" s="145">
        <v>0</v>
      </c>
      <c r="K19" s="145">
        <v>0</v>
      </c>
      <c r="L19" s="146">
        <v>0</v>
      </c>
      <c r="M19" s="144"/>
      <c r="N19" s="147"/>
      <c r="O19" s="148">
        <f aca="true" t="shared" si="3" ref="O19:O26">SUM(H19:N19)</f>
        <v>0</v>
      </c>
      <c r="P19" s="149"/>
      <c r="Q19" s="150"/>
      <c r="R19" s="151">
        <f aca="true" t="shared" si="4" ref="R19:R26">SUM(F19,O19)</f>
        <v>50</v>
      </c>
      <c r="S19" s="138"/>
      <c r="U19" s="154" t="s">
        <v>15</v>
      </c>
      <c r="V19" s="154" t="s">
        <v>21</v>
      </c>
      <c r="W19" s="153" t="s">
        <v>77</v>
      </c>
      <c r="X19" s="152" t="s">
        <v>16</v>
      </c>
      <c r="Y19" s="155"/>
    </row>
    <row r="20" spans="1:26" ht="18" customHeight="1">
      <c r="A20" s="108" t="str">
        <f t="shared" si="0"/>
        <v>PDL</v>
      </c>
      <c r="B20" s="108">
        <f t="shared" si="0"/>
        <v>44</v>
      </c>
      <c r="C20" s="109">
        <v>2</v>
      </c>
      <c r="D20" s="141" t="str">
        <f t="shared" si="1"/>
        <v>COTTINEAU Alexane</v>
      </c>
      <c r="E20" s="108" t="str">
        <f t="shared" si="1"/>
        <v>M</v>
      </c>
      <c r="F20" s="142">
        <f>15</f>
        <v>15</v>
      </c>
      <c r="G20" s="143" t="str">
        <f t="shared" si="2"/>
        <v>JUDO CLUB HERBLINOIS</v>
      </c>
      <c r="H20" s="157">
        <v>0</v>
      </c>
      <c r="I20" s="158">
        <v>0</v>
      </c>
      <c r="J20" s="158">
        <v>0</v>
      </c>
      <c r="K20" s="158">
        <v>0</v>
      </c>
      <c r="L20" s="159"/>
      <c r="M20" s="157">
        <v>0</v>
      </c>
      <c r="N20" s="160"/>
      <c r="O20" s="148">
        <f t="shared" si="3"/>
        <v>0</v>
      </c>
      <c r="P20" s="149"/>
      <c r="Q20" s="150"/>
      <c r="R20" s="151">
        <f t="shared" si="4"/>
        <v>15</v>
      </c>
      <c r="S20" s="138"/>
      <c r="U20" s="152" t="s">
        <v>27</v>
      </c>
      <c r="V20" s="152" t="s">
        <v>17</v>
      </c>
      <c r="W20" s="152" t="s">
        <v>78</v>
      </c>
      <c r="X20" s="152" t="s">
        <v>79</v>
      </c>
      <c r="Y20" s="161"/>
      <c r="Z20" s="162"/>
    </row>
    <row r="21" spans="1:26" ht="18" customHeight="1">
      <c r="A21" s="108" t="str">
        <f t="shared" si="0"/>
        <v>PDL</v>
      </c>
      <c r="B21" s="108">
        <f t="shared" si="0"/>
        <v>49</v>
      </c>
      <c r="C21" s="109">
        <v>3</v>
      </c>
      <c r="D21" s="141" t="str">
        <f t="shared" si="1"/>
        <v>HAIDRA Flora</v>
      </c>
      <c r="E21" s="108" t="str">
        <f t="shared" si="1"/>
        <v>M</v>
      </c>
      <c r="F21" s="142">
        <f>45</f>
        <v>45</v>
      </c>
      <c r="G21" s="143" t="str">
        <f t="shared" si="2"/>
        <v>EVRE JUDO ST PIERRE LE MAY</v>
      </c>
      <c r="H21" s="157">
        <v>10</v>
      </c>
      <c r="I21" s="158">
        <v>0</v>
      </c>
      <c r="J21" s="158">
        <v>10</v>
      </c>
      <c r="K21" s="158">
        <v>10</v>
      </c>
      <c r="L21" s="159"/>
      <c r="M21" s="157"/>
      <c r="N21" s="160"/>
      <c r="O21" s="148">
        <f t="shared" si="3"/>
        <v>30</v>
      </c>
      <c r="P21" s="149"/>
      <c r="Q21" s="150"/>
      <c r="R21" s="151">
        <f t="shared" si="4"/>
        <v>75</v>
      </c>
      <c r="S21" s="138"/>
      <c r="W21" s="163"/>
      <c r="X21" s="163"/>
      <c r="Y21" s="164"/>
      <c r="Z21" s="162"/>
    </row>
    <row r="22" spans="1:26" ht="18" customHeight="1">
      <c r="A22" s="108" t="str">
        <f t="shared" si="0"/>
        <v>PDL</v>
      </c>
      <c r="B22" s="108">
        <f t="shared" si="0"/>
        <v>53</v>
      </c>
      <c r="C22" s="109">
        <v>4</v>
      </c>
      <c r="D22" s="188" t="str">
        <f t="shared" si="1"/>
        <v>PORNIN Alicia</v>
      </c>
      <c r="E22" s="108" t="str">
        <f t="shared" si="1"/>
        <v>M</v>
      </c>
      <c r="F22" s="142">
        <f>80</f>
        <v>80</v>
      </c>
      <c r="G22" s="143" t="str">
        <f t="shared" si="2"/>
        <v>DOJO CASTROGONTERIEN</v>
      </c>
      <c r="H22" s="157">
        <v>10</v>
      </c>
      <c r="I22" s="158">
        <v>0</v>
      </c>
      <c r="J22" s="158">
        <v>0</v>
      </c>
      <c r="K22" s="158">
        <v>0</v>
      </c>
      <c r="L22" s="159">
        <v>0</v>
      </c>
      <c r="M22" s="157"/>
      <c r="N22" s="160"/>
      <c r="O22" s="148">
        <f t="shared" si="3"/>
        <v>10</v>
      </c>
      <c r="P22" s="149"/>
      <c r="Q22" s="150"/>
      <c r="R22" s="151">
        <f t="shared" si="4"/>
        <v>90</v>
      </c>
      <c r="S22" s="138"/>
      <c r="V22" s="164"/>
      <c r="W22" s="164"/>
      <c r="X22" s="164"/>
      <c r="Y22" s="164"/>
      <c r="Z22" s="162"/>
    </row>
    <row r="23" spans="1:24" ht="18" customHeight="1" thickBot="1">
      <c r="A23" s="108" t="str">
        <f t="shared" si="0"/>
        <v>PDL</v>
      </c>
      <c r="B23" s="108">
        <f t="shared" si="0"/>
        <v>85</v>
      </c>
      <c r="C23" s="109">
        <v>5</v>
      </c>
      <c r="D23" s="156" t="str">
        <f t="shared" si="1"/>
        <v>CLAUDE Marine</v>
      </c>
      <c r="E23" s="108" t="str">
        <f t="shared" si="1"/>
        <v>M</v>
      </c>
      <c r="F23" s="142">
        <f>87</f>
        <v>87</v>
      </c>
      <c r="G23" s="143" t="str">
        <f t="shared" si="2"/>
        <v>J C YONNAIS</v>
      </c>
      <c r="H23" s="157">
        <v>10</v>
      </c>
      <c r="I23" s="158">
        <v>10</v>
      </c>
      <c r="J23" s="158" t="s">
        <v>123</v>
      </c>
      <c r="K23" s="158"/>
      <c r="L23" s="159"/>
      <c r="M23" s="157"/>
      <c r="N23" s="160"/>
      <c r="O23" s="148">
        <f t="shared" si="3"/>
        <v>20</v>
      </c>
      <c r="P23" s="149"/>
      <c r="Q23" s="150"/>
      <c r="R23" s="151">
        <f t="shared" si="4"/>
        <v>107</v>
      </c>
      <c r="S23" s="138"/>
      <c r="W23" s="165" t="s">
        <v>58</v>
      </c>
      <c r="X23" s="165"/>
    </row>
    <row r="24" spans="1:24" ht="18" customHeight="1" thickBot="1">
      <c r="A24" s="108" t="str">
        <f t="shared" si="0"/>
        <v>PDL</v>
      </c>
      <c r="B24" s="108">
        <f t="shared" si="0"/>
        <v>49</v>
      </c>
      <c r="C24" s="109">
        <v>6</v>
      </c>
      <c r="D24" s="141" t="str">
        <f t="shared" si="1"/>
        <v>SCALA Manon</v>
      </c>
      <c r="E24" s="108" t="str">
        <f t="shared" si="1"/>
        <v>M</v>
      </c>
      <c r="F24" s="142">
        <f>20</f>
        <v>20</v>
      </c>
      <c r="G24" s="143" t="str">
        <f t="shared" si="2"/>
        <v>KIAI C.CASTELNEUVIEN</v>
      </c>
      <c r="H24" s="157">
        <v>0</v>
      </c>
      <c r="I24" s="158">
        <v>10</v>
      </c>
      <c r="J24" s="158">
        <v>10</v>
      </c>
      <c r="K24" s="158">
        <v>0</v>
      </c>
      <c r="L24" s="159">
        <v>0</v>
      </c>
      <c r="M24" s="157"/>
      <c r="N24" s="160"/>
      <c r="O24" s="148">
        <f t="shared" si="3"/>
        <v>20</v>
      </c>
      <c r="P24" s="149"/>
      <c r="Q24" s="150"/>
      <c r="R24" s="151">
        <f t="shared" si="4"/>
        <v>40</v>
      </c>
      <c r="S24" s="138"/>
      <c r="W24" s="166" t="s">
        <v>59</v>
      </c>
      <c r="X24" s="167" t="s">
        <v>60</v>
      </c>
    </row>
    <row r="25" spans="1:24" ht="18" customHeight="1">
      <c r="A25" s="108" t="str">
        <f t="shared" si="0"/>
        <v>BRE</v>
      </c>
      <c r="B25" s="108">
        <f t="shared" si="0"/>
        <v>35</v>
      </c>
      <c r="C25" s="109">
        <v>7</v>
      </c>
      <c r="D25" s="141" t="str">
        <f t="shared" si="1"/>
        <v>STRAUB Esthelle</v>
      </c>
      <c r="E25" s="108" t="str">
        <f t="shared" si="1"/>
        <v>M</v>
      </c>
      <c r="F25" s="142">
        <f>0</f>
        <v>0</v>
      </c>
      <c r="G25" s="143" t="str">
        <f t="shared" si="2"/>
        <v>JUDO PAYS DE VILAINE</v>
      </c>
      <c r="H25" s="157">
        <v>10</v>
      </c>
      <c r="I25" s="158">
        <v>0</v>
      </c>
      <c r="J25" s="158">
        <v>10</v>
      </c>
      <c r="K25" s="158">
        <v>10</v>
      </c>
      <c r="L25" s="159">
        <v>10</v>
      </c>
      <c r="M25" s="168"/>
      <c r="N25" s="169"/>
      <c r="O25" s="148">
        <f t="shared" si="3"/>
        <v>40</v>
      </c>
      <c r="P25" s="149"/>
      <c r="Q25" s="150"/>
      <c r="R25" s="151">
        <f t="shared" si="4"/>
        <v>40</v>
      </c>
      <c r="S25" s="138"/>
      <c r="W25" s="170">
        <v>7</v>
      </c>
      <c r="X25" s="171">
        <v>10</v>
      </c>
    </row>
    <row r="26" spans="1:24" ht="18" customHeight="1" thickBot="1">
      <c r="A26" s="108" t="str">
        <f t="shared" si="0"/>
        <v>PDL</v>
      </c>
      <c r="B26" s="108">
        <f t="shared" si="0"/>
        <v>49</v>
      </c>
      <c r="C26" s="109">
        <v>8</v>
      </c>
      <c r="D26" s="156" t="str">
        <f t="shared" si="1"/>
        <v>PEPION Anais</v>
      </c>
      <c r="E26" s="108" t="str">
        <f t="shared" si="1"/>
        <v>M</v>
      </c>
      <c r="F26" s="142">
        <f>65</f>
        <v>65</v>
      </c>
      <c r="G26" s="143" t="str">
        <f t="shared" si="2"/>
        <v>ASS PARENTS JUDOKA BOUCHEMAINE</v>
      </c>
      <c r="H26" s="172">
        <v>7</v>
      </c>
      <c r="I26" s="173">
        <v>10</v>
      </c>
      <c r="J26" s="173">
        <v>0</v>
      </c>
      <c r="K26" s="173">
        <v>10</v>
      </c>
      <c r="L26" s="174" t="s">
        <v>123</v>
      </c>
      <c r="M26" s="172">
        <v>10</v>
      </c>
      <c r="N26" s="175"/>
      <c r="O26" s="176">
        <f t="shared" si="3"/>
        <v>37</v>
      </c>
      <c r="P26" s="177"/>
      <c r="Q26" s="150"/>
      <c r="R26" s="151">
        <f t="shared" si="4"/>
        <v>102</v>
      </c>
      <c r="S26" s="138"/>
      <c r="W26" s="178"/>
      <c r="X26" s="179"/>
    </row>
    <row r="27" ht="11.25">
      <c r="N27" s="181" t="s">
        <v>61</v>
      </c>
    </row>
    <row r="28" spans="3:35" ht="11.25" hidden="1">
      <c r="C28" s="122">
        <f>COUNT(H19:N26)/2</f>
        <v>18</v>
      </c>
      <c r="G28" s="182" t="s">
        <v>62</v>
      </c>
      <c r="H28" s="183">
        <v>1</v>
      </c>
      <c r="I28" s="183">
        <v>2</v>
      </c>
      <c r="J28" s="183">
        <v>3</v>
      </c>
      <c r="K28" s="183">
        <v>4</v>
      </c>
      <c r="L28" s="183">
        <v>5</v>
      </c>
      <c r="M28" s="183">
        <v>6</v>
      </c>
      <c r="N28" s="183">
        <v>7</v>
      </c>
      <c r="O28" s="183"/>
      <c r="P28" s="183"/>
      <c r="Q28" s="183">
        <v>9</v>
      </c>
      <c r="R28" s="183">
        <v>10</v>
      </c>
      <c r="S28" s="183">
        <v>11</v>
      </c>
      <c r="T28" s="183"/>
      <c r="U28" s="183">
        <v>12</v>
      </c>
      <c r="V28" s="183">
        <v>13</v>
      </c>
      <c r="W28" s="183">
        <v>14</v>
      </c>
      <c r="X28" s="183"/>
      <c r="Y28" s="183">
        <v>15</v>
      </c>
      <c r="Z28" s="183">
        <v>16</v>
      </c>
      <c r="AA28" s="183">
        <v>17</v>
      </c>
      <c r="AB28" s="184"/>
      <c r="AC28" s="184"/>
      <c r="AD28" s="184">
        <v>18</v>
      </c>
      <c r="AE28" s="184"/>
      <c r="AF28" s="184"/>
      <c r="AG28" s="184"/>
      <c r="AH28" s="184"/>
      <c r="AI28" s="184"/>
    </row>
    <row r="29" spans="7:35" ht="11.25" hidden="1">
      <c r="G29" s="182" t="s">
        <v>63</v>
      </c>
      <c r="H29" s="183">
        <v>1</v>
      </c>
      <c r="I29" s="183">
        <v>1</v>
      </c>
      <c r="J29" s="183">
        <v>2</v>
      </c>
      <c r="K29" s="183">
        <v>1</v>
      </c>
      <c r="L29" s="183">
        <v>2</v>
      </c>
      <c r="M29" s="183">
        <v>2</v>
      </c>
      <c r="N29" s="183">
        <v>3</v>
      </c>
      <c r="O29" s="183"/>
      <c r="P29" s="183"/>
      <c r="Q29" s="183">
        <v>3</v>
      </c>
      <c r="R29" s="183">
        <v>4</v>
      </c>
      <c r="S29" s="183">
        <v>2</v>
      </c>
      <c r="T29" s="183"/>
      <c r="U29" s="183">
        <v>5</v>
      </c>
      <c r="V29" s="183">
        <v>3</v>
      </c>
      <c r="W29" s="183">
        <v>4</v>
      </c>
      <c r="X29" s="183"/>
      <c r="Y29" s="183">
        <v>4</v>
      </c>
      <c r="Z29" s="183">
        <v>5</v>
      </c>
      <c r="AA29" s="183">
        <v>5</v>
      </c>
      <c r="AB29" s="184"/>
      <c r="AC29" s="184"/>
      <c r="AD29" s="184">
        <v>1</v>
      </c>
      <c r="AE29" s="184"/>
      <c r="AF29" s="184"/>
      <c r="AG29" s="184"/>
      <c r="AH29" s="184"/>
      <c r="AI29" s="184"/>
    </row>
    <row r="30" spans="7:35" ht="11.25" hidden="1">
      <c r="G30" s="182" t="s">
        <v>64</v>
      </c>
      <c r="H30" s="183">
        <v>1</v>
      </c>
      <c r="I30" s="183">
        <v>1</v>
      </c>
      <c r="J30" s="183">
        <v>1</v>
      </c>
      <c r="K30" s="183">
        <v>1</v>
      </c>
      <c r="L30" s="183">
        <v>2</v>
      </c>
      <c r="M30" s="183">
        <v>2</v>
      </c>
      <c r="N30" s="183">
        <v>2</v>
      </c>
      <c r="O30" s="183"/>
      <c r="P30" s="183"/>
      <c r="Q30" s="183">
        <v>3</v>
      </c>
      <c r="R30" s="183">
        <v>4</v>
      </c>
      <c r="S30" s="183">
        <v>2</v>
      </c>
      <c r="T30" s="183"/>
      <c r="U30" s="183">
        <v>3</v>
      </c>
      <c r="V30" s="183">
        <v>3</v>
      </c>
      <c r="W30" s="183">
        <v>4</v>
      </c>
      <c r="X30" s="183"/>
      <c r="Y30" s="183">
        <v>4</v>
      </c>
      <c r="Z30" s="183">
        <v>4</v>
      </c>
      <c r="AA30" s="183">
        <v>5</v>
      </c>
      <c r="AB30" s="184"/>
      <c r="AC30" s="184"/>
      <c r="AD30" s="184">
        <v>1</v>
      </c>
      <c r="AE30" s="184"/>
      <c r="AF30" s="184"/>
      <c r="AG30" s="184"/>
      <c r="AH30" s="184"/>
      <c r="AI30" s="184"/>
    </row>
  </sheetData>
  <sheetProtection formatCells="0" formatColumns="0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>
    <tabColor indexed="14"/>
    <pageSetUpPr fitToPage="1"/>
  </sheetPr>
  <dimension ref="A1:AI30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121" customWidth="1"/>
    <col min="2" max="2" width="5.140625" style="121" customWidth="1"/>
    <col min="3" max="3" width="4.57421875" style="122" bestFit="1" customWidth="1"/>
    <col min="4" max="4" width="22.57421875" style="121" customWidth="1"/>
    <col min="5" max="5" width="3.140625" style="121" customWidth="1"/>
    <col min="6" max="6" width="7.7109375" style="180" customWidth="1"/>
    <col min="7" max="7" width="22.00390625" style="121" customWidth="1"/>
    <col min="8" max="12" width="4.7109375" style="121" customWidth="1"/>
    <col min="13" max="14" width="5.28125" style="121" customWidth="1"/>
    <col min="15" max="27" width="4.7109375" style="121" customWidth="1"/>
    <col min="28" max="34" width="4.7109375" style="127" hidden="1" customWidth="1"/>
    <col min="35" max="35" width="4.7109375" style="127" customWidth="1"/>
    <col min="36" max="16384" width="11.421875" style="121" customWidth="1"/>
  </cols>
  <sheetData>
    <row r="1" spans="3:35" s="74" customFormat="1" ht="13.5" thickBot="1">
      <c r="C1" s="75">
        <v>8</v>
      </c>
      <c r="D1" s="76"/>
      <c r="E1" s="76"/>
      <c r="F1" s="77"/>
      <c r="G1" s="76"/>
      <c r="H1" s="76"/>
      <c r="I1" s="76"/>
      <c r="J1" s="76"/>
      <c r="K1" s="76"/>
      <c r="L1" s="76"/>
      <c r="M1" s="76"/>
      <c r="N1" s="76"/>
      <c r="O1" s="76"/>
      <c r="P1" s="78" t="s">
        <v>0</v>
      </c>
      <c r="Q1" s="78"/>
      <c r="R1" s="78"/>
      <c r="S1" s="76"/>
      <c r="T1" s="76"/>
      <c r="U1" s="76"/>
      <c r="V1" s="79"/>
      <c r="W1" s="79"/>
      <c r="AB1" s="80"/>
      <c r="AC1" s="80"/>
      <c r="AD1" s="80"/>
      <c r="AE1" s="80"/>
      <c r="AF1" s="80"/>
      <c r="AG1" s="80"/>
      <c r="AH1" s="80"/>
      <c r="AI1" s="80"/>
    </row>
    <row r="2" spans="3:35" s="74" customFormat="1" ht="16.5" customHeight="1" thickBot="1">
      <c r="C2" s="81"/>
      <c r="D2" s="76"/>
      <c r="E2" s="76"/>
      <c r="F2" s="82" t="s">
        <v>1</v>
      </c>
      <c r="G2" s="83" t="s">
        <v>124</v>
      </c>
      <c r="H2" s="76"/>
      <c r="I2" s="76"/>
      <c r="J2" s="84" t="s">
        <v>3</v>
      </c>
      <c r="K2" s="85">
        <f ca="1">TODAY()</f>
        <v>41216</v>
      </c>
      <c r="L2" s="85"/>
      <c r="M2" s="85"/>
      <c r="N2" s="85"/>
      <c r="O2" s="76"/>
      <c r="P2" s="86" t="s">
        <v>125</v>
      </c>
      <c r="Q2" s="86"/>
      <c r="R2" s="87"/>
      <c r="S2" s="76"/>
      <c r="AB2" s="80"/>
      <c r="AC2" s="80"/>
      <c r="AD2" s="80"/>
      <c r="AE2" s="80"/>
      <c r="AF2" s="80"/>
      <c r="AG2" s="80"/>
      <c r="AH2" s="80"/>
      <c r="AI2" s="80"/>
    </row>
    <row r="3" spans="3:35" s="74" customFormat="1" ht="13.5" customHeight="1" thickBot="1">
      <c r="C3" s="81"/>
      <c r="D3" s="76"/>
      <c r="E3" s="76"/>
      <c r="F3" s="77"/>
      <c r="G3" s="76"/>
      <c r="H3" s="76"/>
      <c r="I3" s="76"/>
      <c r="J3" s="76"/>
      <c r="K3" s="76"/>
      <c r="L3" s="76"/>
      <c r="M3" s="76"/>
      <c r="N3" s="76"/>
      <c r="O3" s="76"/>
      <c r="P3" s="88"/>
      <c r="Q3" s="88"/>
      <c r="R3" s="89"/>
      <c r="S3" s="76"/>
      <c r="AB3" s="80"/>
      <c r="AC3" s="80"/>
      <c r="AD3" s="80"/>
      <c r="AE3" s="80"/>
      <c r="AF3" s="80"/>
      <c r="AG3" s="80"/>
      <c r="AH3" s="80"/>
      <c r="AI3" s="80"/>
    </row>
    <row r="4" spans="3:35" s="74" customFormat="1" ht="12.75">
      <c r="C4" s="81"/>
      <c r="D4" s="76"/>
      <c r="E4" s="76"/>
      <c r="F4" s="77"/>
      <c r="G4" s="90"/>
      <c r="H4" s="76"/>
      <c r="I4" s="76"/>
      <c r="J4" s="76" t="s">
        <v>5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9"/>
      <c r="W4" s="79"/>
      <c r="AB4" s="80"/>
      <c r="AC4" s="80"/>
      <c r="AD4" s="80"/>
      <c r="AE4" s="80"/>
      <c r="AF4" s="80"/>
      <c r="AG4" s="80"/>
      <c r="AH4" s="80"/>
      <c r="AI4" s="80"/>
    </row>
    <row r="5" spans="3:35" s="74" customFormat="1" ht="12.75">
      <c r="C5" s="81"/>
      <c r="D5" s="76"/>
      <c r="E5" s="76"/>
      <c r="F5" s="91" t="s">
        <v>6</v>
      </c>
      <c r="G5" s="92"/>
      <c r="H5" s="76"/>
      <c r="I5" s="76"/>
      <c r="J5" s="84" t="s">
        <v>7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9"/>
      <c r="W5" s="79"/>
      <c r="AB5" s="80"/>
      <c r="AC5" s="80"/>
      <c r="AD5" s="80"/>
      <c r="AE5" s="80"/>
      <c r="AF5" s="80"/>
      <c r="AG5" s="80"/>
      <c r="AH5" s="80"/>
      <c r="AI5" s="80"/>
    </row>
    <row r="6" spans="3:35" s="74" customFormat="1" ht="12.75">
      <c r="C6" s="81"/>
      <c r="D6" s="76"/>
      <c r="E6" s="76"/>
      <c r="F6" s="77"/>
      <c r="G6" s="93"/>
      <c r="H6" s="76"/>
      <c r="I6" s="76"/>
      <c r="J6" s="84"/>
      <c r="K6" s="84"/>
      <c r="L6" s="76"/>
      <c r="M6" s="76"/>
      <c r="N6" s="76"/>
      <c r="O6" s="76"/>
      <c r="P6" s="76"/>
      <c r="Q6" s="76"/>
      <c r="R6" s="76"/>
      <c r="S6" s="76"/>
      <c r="T6" s="76"/>
      <c r="U6" s="76"/>
      <c r="V6" s="79"/>
      <c r="W6" s="79"/>
      <c r="AB6" s="80"/>
      <c r="AC6" s="80"/>
      <c r="AD6" s="80"/>
      <c r="AE6" s="80"/>
      <c r="AF6" s="80"/>
      <c r="AG6" s="80"/>
      <c r="AH6" s="80"/>
      <c r="AI6" s="80"/>
    </row>
    <row r="7" spans="3:35" s="74" customFormat="1" ht="13.5" thickBot="1">
      <c r="C7" s="81"/>
      <c r="D7" s="76"/>
      <c r="E7" s="76"/>
      <c r="F7" s="94"/>
      <c r="G7" s="84"/>
      <c r="H7" s="84"/>
      <c r="I7" s="84"/>
      <c r="J7" s="84"/>
      <c r="K7" s="76"/>
      <c r="L7" s="76"/>
      <c r="M7" s="76"/>
      <c r="N7" s="76"/>
      <c r="O7" s="76"/>
      <c r="P7" s="76"/>
      <c r="Q7" s="76"/>
      <c r="R7" s="76"/>
      <c r="S7" s="76"/>
      <c r="T7" s="95"/>
      <c r="U7" s="76"/>
      <c r="V7" s="79"/>
      <c r="W7" s="79"/>
      <c r="AB7" s="80"/>
      <c r="AC7" s="80"/>
      <c r="AD7" s="80"/>
      <c r="AE7" s="80"/>
      <c r="AF7" s="80"/>
      <c r="AG7" s="80"/>
      <c r="AH7" s="80"/>
      <c r="AI7" s="80"/>
    </row>
    <row r="8" spans="1:35" s="107" customFormat="1" ht="18" customHeight="1">
      <c r="A8" s="96" t="s">
        <v>8</v>
      </c>
      <c r="B8" s="96" t="s">
        <v>9</v>
      </c>
      <c r="C8" s="97" t="s">
        <v>10</v>
      </c>
      <c r="D8" s="98" t="s">
        <v>11</v>
      </c>
      <c r="E8" s="98" t="s">
        <v>12</v>
      </c>
      <c r="F8" s="97" t="s">
        <v>13</v>
      </c>
      <c r="G8" s="99" t="s">
        <v>14</v>
      </c>
      <c r="H8" s="100" t="s">
        <v>18</v>
      </c>
      <c r="I8" s="185" t="s">
        <v>29</v>
      </c>
      <c r="J8" s="102" t="s">
        <v>23</v>
      </c>
      <c r="K8" s="102" t="s">
        <v>67</v>
      </c>
      <c r="L8" s="102" t="s">
        <v>28</v>
      </c>
      <c r="M8" s="103" t="s">
        <v>22</v>
      </c>
      <c r="N8" s="104" t="s">
        <v>68</v>
      </c>
      <c r="O8" s="102" t="s">
        <v>26</v>
      </c>
      <c r="P8" s="102" t="s">
        <v>69</v>
      </c>
      <c r="Q8" s="103" t="s">
        <v>24</v>
      </c>
      <c r="R8" s="102" t="s">
        <v>25</v>
      </c>
      <c r="S8" s="102" t="s">
        <v>70</v>
      </c>
      <c r="T8" s="104" t="s">
        <v>71</v>
      </c>
      <c r="U8" s="102" t="s">
        <v>72</v>
      </c>
      <c r="V8" s="102" t="s">
        <v>73</v>
      </c>
      <c r="W8" s="103" t="s">
        <v>74</v>
      </c>
      <c r="X8" s="102" t="s">
        <v>20</v>
      </c>
      <c r="Y8" s="103" t="s">
        <v>19</v>
      </c>
      <c r="Z8" s="103" t="s">
        <v>75</v>
      </c>
      <c r="AA8" s="189" t="s">
        <v>76</v>
      </c>
      <c r="AB8" s="106" t="s">
        <v>15</v>
      </c>
      <c r="AC8" s="106" t="s">
        <v>21</v>
      </c>
      <c r="AD8" s="106" t="s">
        <v>77</v>
      </c>
      <c r="AE8" s="106" t="s">
        <v>16</v>
      </c>
      <c r="AF8" s="106" t="s">
        <v>27</v>
      </c>
      <c r="AG8" s="106" t="s">
        <v>17</v>
      </c>
      <c r="AH8" s="106" t="s">
        <v>78</v>
      </c>
      <c r="AI8" s="100" t="s">
        <v>79</v>
      </c>
    </row>
    <row r="9" spans="1:35" s="107" customFormat="1" ht="33.75" customHeight="1">
      <c r="A9" s="108" t="s">
        <v>30</v>
      </c>
      <c r="B9" s="108">
        <v>53</v>
      </c>
      <c r="C9" s="109">
        <v>1</v>
      </c>
      <c r="D9" s="117" t="s">
        <v>126</v>
      </c>
      <c r="E9" s="108" t="s">
        <v>32</v>
      </c>
      <c r="F9" s="108">
        <v>63</v>
      </c>
      <c r="G9" s="111" t="s">
        <v>127</v>
      </c>
      <c r="H9" s="112" t="s">
        <v>35</v>
      </c>
      <c r="I9" s="113"/>
      <c r="J9" s="113"/>
      <c r="K9" s="113"/>
      <c r="L9" s="114" t="s">
        <v>35</v>
      </c>
      <c r="M9" s="113"/>
      <c r="N9" s="113"/>
      <c r="O9" s="113"/>
      <c r="P9" s="113"/>
      <c r="Q9" s="114"/>
      <c r="R9" s="113"/>
      <c r="S9" s="113"/>
      <c r="T9" s="113"/>
      <c r="U9" s="113"/>
      <c r="V9" s="113"/>
      <c r="W9" s="114"/>
      <c r="X9" s="113"/>
      <c r="Y9" s="113"/>
      <c r="Z9" s="114"/>
      <c r="AA9" s="113"/>
      <c r="AB9" s="115"/>
      <c r="AC9" s="115"/>
      <c r="AD9" s="116"/>
      <c r="AE9" s="116"/>
      <c r="AF9" s="116"/>
      <c r="AG9" s="116"/>
      <c r="AH9" s="116"/>
      <c r="AI9" s="116"/>
    </row>
    <row r="10" spans="1:35" s="107" customFormat="1" ht="33.75" customHeight="1">
      <c r="A10" s="108" t="s">
        <v>30</v>
      </c>
      <c r="B10" s="108">
        <v>49</v>
      </c>
      <c r="C10" s="109">
        <v>2</v>
      </c>
      <c r="D10" s="110" t="s">
        <v>128</v>
      </c>
      <c r="E10" s="108" t="s">
        <v>32</v>
      </c>
      <c r="F10" s="108">
        <v>66</v>
      </c>
      <c r="G10" s="111" t="s">
        <v>129</v>
      </c>
      <c r="H10" s="113"/>
      <c r="I10" s="114" t="s">
        <v>43</v>
      </c>
      <c r="J10" s="113"/>
      <c r="K10" s="113"/>
      <c r="L10" s="113"/>
      <c r="M10" s="114"/>
      <c r="N10" s="113"/>
      <c r="O10" s="113"/>
      <c r="P10" s="114" t="s">
        <v>35</v>
      </c>
      <c r="Q10" s="113"/>
      <c r="R10" s="114" t="s">
        <v>35</v>
      </c>
      <c r="S10" s="113"/>
      <c r="T10" s="113"/>
      <c r="U10" s="113"/>
      <c r="V10" s="113"/>
      <c r="W10" s="113"/>
      <c r="X10" s="114" t="s">
        <v>35</v>
      </c>
      <c r="Y10" s="113"/>
      <c r="Z10" s="113"/>
      <c r="AA10" s="113"/>
      <c r="AB10" s="115"/>
      <c r="AC10" s="116"/>
      <c r="AD10" s="115"/>
      <c r="AE10" s="116"/>
      <c r="AF10" s="116"/>
      <c r="AG10" s="116"/>
      <c r="AH10" s="116"/>
      <c r="AI10" s="116"/>
    </row>
    <row r="11" spans="1:35" s="107" customFormat="1" ht="33.75" customHeight="1">
      <c r="A11" s="108" t="s">
        <v>30</v>
      </c>
      <c r="B11" s="108">
        <v>49</v>
      </c>
      <c r="C11" s="109">
        <v>3</v>
      </c>
      <c r="D11" s="110" t="s">
        <v>130</v>
      </c>
      <c r="E11" s="108" t="s">
        <v>32</v>
      </c>
      <c r="F11" s="108">
        <v>66</v>
      </c>
      <c r="G11" s="111" t="s">
        <v>131</v>
      </c>
      <c r="H11" s="113"/>
      <c r="I11" s="114" t="s">
        <v>35</v>
      </c>
      <c r="J11" s="113"/>
      <c r="K11" s="113"/>
      <c r="L11" s="113"/>
      <c r="M11" s="113"/>
      <c r="N11" s="113"/>
      <c r="O11" s="114" t="s">
        <v>35</v>
      </c>
      <c r="P11" s="113"/>
      <c r="Q11" s="113"/>
      <c r="R11" s="113"/>
      <c r="S11" s="114" t="s">
        <v>35</v>
      </c>
      <c r="T11" s="113"/>
      <c r="U11" s="113"/>
      <c r="V11" s="114" t="s">
        <v>35</v>
      </c>
      <c r="W11" s="113"/>
      <c r="X11" s="113"/>
      <c r="Y11" s="114"/>
      <c r="Z11" s="113"/>
      <c r="AA11" s="113"/>
      <c r="AB11" s="116"/>
      <c r="AC11" s="115"/>
      <c r="AD11" s="116"/>
      <c r="AE11" s="115"/>
      <c r="AF11" s="116"/>
      <c r="AG11" s="116"/>
      <c r="AH11" s="116"/>
      <c r="AI11" s="116"/>
    </row>
    <row r="12" spans="1:35" s="107" customFormat="1" ht="33.75" customHeight="1">
      <c r="A12" s="108" t="s">
        <v>30</v>
      </c>
      <c r="B12" s="108">
        <v>49</v>
      </c>
      <c r="C12" s="109">
        <v>4</v>
      </c>
      <c r="D12" s="110" t="s">
        <v>132</v>
      </c>
      <c r="E12" s="108" t="s">
        <v>32</v>
      </c>
      <c r="F12" s="108">
        <v>68</v>
      </c>
      <c r="G12" s="111" t="s">
        <v>133</v>
      </c>
      <c r="H12" s="114" t="s">
        <v>34</v>
      </c>
      <c r="I12" s="113"/>
      <c r="J12" s="114" t="s">
        <v>34</v>
      </c>
      <c r="K12" s="113"/>
      <c r="L12" s="113"/>
      <c r="M12" s="113"/>
      <c r="N12" s="114" t="s">
        <v>45</v>
      </c>
      <c r="O12" s="113"/>
      <c r="P12" s="113"/>
      <c r="Q12" s="113"/>
      <c r="R12" s="114" t="s">
        <v>34</v>
      </c>
      <c r="S12" s="113"/>
      <c r="T12" s="113"/>
      <c r="U12" s="114" t="s">
        <v>43</v>
      </c>
      <c r="V12" s="113"/>
      <c r="W12" s="113"/>
      <c r="X12" s="113"/>
      <c r="Y12" s="113"/>
      <c r="Z12" s="113"/>
      <c r="AA12" s="113"/>
      <c r="AB12" s="116"/>
      <c r="AC12" s="116"/>
      <c r="AD12" s="116"/>
      <c r="AE12" s="115"/>
      <c r="AF12" s="115"/>
      <c r="AG12" s="116"/>
      <c r="AH12" s="116"/>
      <c r="AI12" s="116"/>
    </row>
    <row r="13" spans="1:35" s="107" customFormat="1" ht="33.75" customHeight="1">
      <c r="A13" s="108" t="s">
        <v>30</v>
      </c>
      <c r="B13" s="108">
        <v>53</v>
      </c>
      <c r="C13" s="109">
        <v>5</v>
      </c>
      <c r="D13" s="110" t="s">
        <v>134</v>
      </c>
      <c r="E13" s="108" t="s">
        <v>32</v>
      </c>
      <c r="F13" s="108">
        <v>68</v>
      </c>
      <c r="G13" s="111" t="s">
        <v>135</v>
      </c>
      <c r="H13" s="113"/>
      <c r="I13" s="113"/>
      <c r="J13" s="114" t="s">
        <v>35</v>
      </c>
      <c r="K13" s="113"/>
      <c r="L13" s="114" t="s">
        <v>35</v>
      </c>
      <c r="M13" s="113"/>
      <c r="N13" s="113"/>
      <c r="O13" s="114" t="s">
        <v>90</v>
      </c>
      <c r="P13" s="113"/>
      <c r="Q13" s="113"/>
      <c r="R13" s="113"/>
      <c r="S13" s="113"/>
      <c r="T13" s="114" t="s">
        <v>111</v>
      </c>
      <c r="U13" s="113"/>
      <c r="V13" s="113"/>
      <c r="W13" s="113"/>
      <c r="X13" s="114" t="s">
        <v>43</v>
      </c>
      <c r="Y13" s="113"/>
      <c r="Z13" s="113"/>
      <c r="AA13" s="113"/>
      <c r="AB13" s="116"/>
      <c r="AC13" s="116"/>
      <c r="AD13" s="116"/>
      <c r="AE13" s="116"/>
      <c r="AF13" s="116"/>
      <c r="AG13" s="115"/>
      <c r="AH13" s="115"/>
      <c r="AI13" s="116"/>
    </row>
    <row r="14" spans="1:35" s="107" customFormat="1" ht="33.75" customHeight="1">
      <c r="A14" s="108" t="s">
        <v>30</v>
      </c>
      <c r="B14" s="108">
        <v>53</v>
      </c>
      <c r="C14" s="109">
        <v>6</v>
      </c>
      <c r="D14" s="117" t="s">
        <v>136</v>
      </c>
      <c r="E14" s="108" t="s">
        <v>32</v>
      </c>
      <c r="F14" s="108">
        <v>74</v>
      </c>
      <c r="G14" s="111" t="s">
        <v>137</v>
      </c>
      <c r="H14" s="113"/>
      <c r="I14" s="113"/>
      <c r="J14" s="113"/>
      <c r="K14" s="114" t="s">
        <v>43</v>
      </c>
      <c r="L14" s="113"/>
      <c r="M14" s="114"/>
      <c r="N14" s="113"/>
      <c r="O14" s="113"/>
      <c r="P14" s="113"/>
      <c r="Q14" s="114"/>
      <c r="R14" s="113"/>
      <c r="S14" s="113"/>
      <c r="T14" s="113"/>
      <c r="U14" s="113"/>
      <c r="V14" s="113"/>
      <c r="W14" s="113"/>
      <c r="X14" s="113"/>
      <c r="Y14" s="114"/>
      <c r="Z14" s="113"/>
      <c r="AA14" s="114"/>
      <c r="AB14" s="116"/>
      <c r="AC14" s="116"/>
      <c r="AD14" s="116"/>
      <c r="AE14" s="116"/>
      <c r="AF14" s="115"/>
      <c r="AG14" s="115"/>
      <c r="AH14" s="116"/>
      <c r="AI14" s="116"/>
    </row>
    <row r="15" spans="1:35" s="120" customFormat="1" ht="33.75" customHeight="1">
      <c r="A15" s="108" t="s">
        <v>30</v>
      </c>
      <c r="B15" s="108">
        <v>49</v>
      </c>
      <c r="C15" s="109">
        <v>7</v>
      </c>
      <c r="D15" s="110" t="s">
        <v>138</v>
      </c>
      <c r="E15" s="108" t="s">
        <v>32</v>
      </c>
      <c r="F15" s="108">
        <v>76</v>
      </c>
      <c r="G15" s="111" t="s">
        <v>139</v>
      </c>
      <c r="H15" s="113"/>
      <c r="I15" s="113"/>
      <c r="J15" s="113"/>
      <c r="K15" s="113"/>
      <c r="L15" s="113"/>
      <c r="M15" s="113"/>
      <c r="N15" s="113"/>
      <c r="O15" s="113"/>
      <c r="P15" s="114" t="s">
        <v>34</v>
      </c>
      <c r="Q15" s="113"/>
      <c r="R15" s="113"/>
      <c r="S15" s="114" t="s">
        <v>36</v>
      </c>
      <c r="T15" s="113"/>
      <c r="U15" s="114" t="s">
        <v>35</v>
      </c>
      <c r="V15" s="113"/>
      <c r="W15" s="114"/>
      <c r="X15" s="113"/>
      <c r="Y15" s="113"/>
      <c r="Z15" s="113"/>
      <c r="AA15" s="114"/>
      <c r="AB15" s="118"/>
      <c r="AC15" s="118"/>
      <c r="AD15" s="118"/>
      <c r="AE15" s="118"/>
      <c r="AF15" s="118"/>
      <c r="AG15" s="118"/>
      <c r="AH15" s="119"/>
      <c r="AI15" s="119" t="s">
        <v>35</v>
      </c>
    </row>
    <row r="16" spans="1:35" s="107" customFormat="1" ht="33.75" customHeight="1">
      <c r="A16" s="108" t="s">
        <v>104</v>
      </c>
      <c r="B16" s="108">
        <v>28</v>
      </c>
      <c r="C16" s="109">
        <v>8</v>
      </c>
      <c r="D16" s="110" t="s">
        <v>140</v>
      </c>
      <c r="E16" s="108" t="s">
        <v>32</v>
      </c>
      <c r="F16" s="108">
        <v>78</v>
      </c>
      <c r="G16" s="111" t="s">
        <v>141</v>
      </c>
      <c r="H16" s="113"/>
      <c r="I16" s="113"/>
      <c r="J16" s="113"/>
      <c r="K16" s="114" t="s">
        <v>35</v>
      </c>
      <c r="L16" s="113"/>
      <c r="M16" s="113"/>
      <c r="N16" s="114" t="s">
        <v>111</v>
      </c>
      <c r="O16" s="113"/>
      <c r="P16" s="113"/>
      <c r="Q16" s="113"/>
      <c r="R16" s="113"/>
      <c r="S16" s="113"/>
      <c r="T16" s="114" t="s">
        <v>34</v>
      </c>
      <c r="U16" s="113"/>
      <c r="V16" s="114" t="s">
        <v>34</v>
      </c>
      <c r="W16" s="113"/>
      <c r="X16" s="113"/>
      <c r="Y16" s="113"/>
      <c r="Z16" s="114"/>
      <c r="AA16" s="113"/>
      <c r="AB16" s="116"/>
      <c r="AC16" s="116"/>
      <c r="AD16" s="115"/>
      <c r="AE16" s="116"/>
      <c r="AF16" s="116"/>
      <c r="AG16" s="116"/>
      <c r="AH16" s="116"/>
      <c r="AI16" s="115" t="s">
        <v>142</v>
      </c>
    </row>
    <row r="17" spans="4:16" ht="18.75" customHeight="1" thickBot="1">
      <c r="D17" s="123"/>
      <c r="E17" s="124"/>
      <c r="F17" s="124"/>
      <c r="G17" s="123"/>
      <c r="M17" s="125" t="s">
        <v>98</v>
      </c>
      <c r="N17" s="125"/>
      <c r="O17" s="126"/>
      <c r="P17" s="126"/>
    </row>
    <row r="18" spans="1:35" s="107" customFormat="1" ht="22.5" customHeight="1" thickBot="1">
      <c r="A18" s="96" t="s">
        <v>8</v>
      </c>
      <c r="B18" s="96" t="s">
        <v>9</v>
      </c>
      <c r="C18" s="97" t="s">
        <v>10</v>
      </c>
      <c r="D18" s="98" t="s">
        <v>11</v>
      </c>
      <c r="E18" s="98" t="s">
        <v>12</v>
      </c>
      <c r="F18" s="128" t="s">
        <v>49</v>
      </c>
      <c r="G18" s="129" t="s">
        <v>14</v>
      </c>
      <c r="H18" s="130" t="s">
        <v>50</v>
      </c>
      <c r="I18" s="131" t="s">
        <v>51</v>
      </c>
      <c r="J18" s="131" t="s">
        <v>52</v>
      </c>
      <c r="K18" s="131" t="s">
        <v>53</v>
      </c>
      <c r="L18" s="132" t="s">
        <v>54</v>
      </c>
      <c r="M18" s="130" t="s">
        <v>99</v>
      </c>
      <c r="N18" s="133" t="s">
        <v>100</v>
      </c>
      <c r="O18" s="134" t="s">
        <v>55</v>
      </c>
      <c r="P18" s="135"/>
      <c r="Q18" s="136" t="s">
        <v>56</v>
      </c>
      <c r="R18" s="137" t="s">
        <v>57</v>
      </c>
      <c r="S18" s="138"/>
      <c r="U18" s="139" t="s">
        <v>101</v>
      </c>
      <c r="V18" s="139"/>
      <c r="W18" s="139"/>
      <c r="X18" s="139"/>
      <c r="AB18" s="140"/>
      <c r="AC18" s="140"/>
      <c r="AD18" s="140"/>
      <c r="AE18" s="140"/>
      <c r="AF18" s="140"/>
      <c r="AG18" s="140"/>
      <c r="AH18" s="140"/>
      <c r="AI18" s="140"/>
    </row>
    <row r="19" spans="1:25" ht="18" customHeight="1">
      <c r="A19" s="108" t="str">
        <f aca="true" t="shared" si="0" ref="A19:B26">A9</f>
        <v>PDL</v>
      </c>
      <c r="B19" s="108">
        <f t="shared" si="0"/>
        <v>53</v>
      </c>
      <c r="C19" s="109">
        <v>1</v>
      </c>
      <c r="D19" s="156" t="str">
        <f aca="true" t="shared" si="1" ref="D19:E26">D9</f>
        <v>FORET Jenny</v>
      </c>
      <c r="E19" s="108" t="str">
        <f t="shared" si="1"/>
        <v>M</v>
      </c>
      <c r="F19" s="142">
        <v>60</v>
      </c>
      <c r="G19" s="143" t="str">
        <f aca="true" t="shared" si="2" ref="G19:G26">G9</f>
        <v>ASSOCIATION J.C. ANDOLLEEN</v>
      </c>
      <c r="H19" s="144">
        <v>0</v>
      </c>
      <c r="I19" s="145">
        <v>0</v>
      </c>
      <c r="J19" s="145" t="s">
        <v>102</v>
      </c>
      <c r="K19" s="145"/>
      <c r="L19" s="146"/>
      <c r="M19" s="144"/>
      <c r="N19" s="147"/>
      <c r="O19" s="148">
        <f aca="true" t="shared" si="3" ref="O19:O26">SUM(H19:N19)</f>
        <v>0</v>
      </c>
      <c r="P19" s="149"/>
      <c r="Q19" s="150"/>
      <c r="R19" s="151">
        <f aca="true" t="shared" si="4" ref="R19:R26">SUM(F19,O19)</f>
        <v>60</v>
      </c>
      <c r="S19" s="138"/>
      <c r="U19" s="152" t="s">
        <v>15</v>
      </c>
      <c r="V19" s="152" t="s">
        <v>21</v>
      </c>
      <c r="W19" s="154" t="s">
        <v>77</v>
      </c>
      <c r="X19" s="154" t="s">
        <v>16</v>
      </c>
      <c r="Y19" s="155"/>
    </row>
    <row r="20" spans="1:26" ht="18" customHeight="1">
      <c r="A20" s="108" t="str">
        <f t="shared" si="0"/>
        <v>PDL</v>
      </c>
      <c r="B20" s="108">
        <f t="shared" si="0"/>
        <v>49</v>
      </c>
      <c r="C20" s="109">
        <v>2</v>
      </c>
      <c r="D20" s="141" t="str">
        <f t="shared" si="1"/>
        <v>HAULBERT Valerie</v>
      </c>
      <c r="E20" s="108" t="str">
        <f t="shared" si="1"/>
        <v>M</v>
      </c>
      <c r="F20" s="142">
        <v>64</v>
      </c>
      <c r="G20" s="143" t="str">
        <f t="shared" si="2"/>
        <v>J C DES MAUGES</v>
      </c>
      <c r="H20" s="157">
        <v>10</v>
      </c>
      <c r="I20" s="158">
        <v>0</v>
      </c>
      <c r="J20" s="158">
        <v>0</v>
      </c>
      <c r="K20" s="158">
        <v>0</v>
      </c>
      <c r="L20" s="159"/>
      <c r="M20" s="157"/>
      <c r="N20" s="160"/>
      <c r="O20" s="148">
        <f t="shared" si="3"/>
        <v>10</v>
      </c>
      <c r="P20" s="149"/>
      <c r="Q20" s="150"/>
      <c r="R20" s="151">
        <f t="shared" si="4"/>
        <v>74</v>
      </c>
      <c r="S20" s="138"/>
      <c r="U20" s="152" t="s">
        <v>27</v>
      </c>
      <c r="V20" s="152" t="s">
        <v>17</v>
      </c>
      <c r="W20" s="154" t="s">
        <v>78</v>
      </c>
      <c r="X20" s="153" t="s">
        <v>79</v>
      </c>
      <c r="Y20" s="161"/>
      <c r="Z20" s="162"/>
    </row>
    <row r="21" spans="1:26" ht="18" customHeight="1">
      <c r="A21" s="108" t="str">
        <f t="shared" si="0"/>
        <v>PDL</v>
      </c>
      <c r="B21" s="108">
        <f t="shared" si="0"/>
        <v>49</v>
      </c>
      <c r="C21" s="109">
        <v>3</v>
      </c>
      <c r="D21" s="141" t="str">
        <f t="shared" si="1"/>
        <v>MERITAN Lucile</v>
      </c>
      <c r="E21" s="108" t="str">
        <f t="shared" si="1"/>
        <v>M</v>
      </c>
      <c r="F21" s="142">
        <v>10</v>
      </c>
      <c r="G21" s="143" t="str">
        <f t="shared" si="2"/>
        <v>J C MONTREUIL JUIGNE</v>
      </c>
      <c r="H21" s="157">
        <v>0</v>
      </c>
      <c r="I21" s="158">
        <v>0</v>
      </c>
      <c r="J21" s="158">
        <v>0</v>
      </c>
      <c r="K21" s="158">
        <v>0</v>
      </c>
      <c r="L21" s="159"/>
      <c r="M21" s="157"/>
      <c r="N21" s="160"/>
      <c r="O21" s="148">
        <f t="shared" si="3"/>
        <v>0</v>
      </c>
      <c r="P21" s="149"/>
      <c r="Q21" s="150"/>
      <c r="R21" s="151">
        <f t="shared" si="4"/>
        <v>10</v>
      </c>
      <c r="S21" s="138"/>
      <c r="W21" s="163"/>
      <c r="X21" s="163"/>
      <c r="Y21" s="164"/>
      <c r="Z21" s="162"/>
    </row>
    <row r="22" spans="1:26" ht="18" customHeight="1">
      <c r="A22" s="108" t="str">
        <f t="shared" si="0"/>
        <v>PDL</v>
      </c>
      <c r="B22" s="108">
        <f t="shared" si="0"/>
        <v>49</v>
      </c>
      <c r="C22" s="109">
        <v>4</v>
      </c>
      <c r="D22" s="141" t="str">
        <f t="shared" si="1"/>
        <v>PICARD Lea</v>
      </c>
      <c r="E22" s="108" t="str">
        <f t="shared" si="1"/>
        <v>M</v>
      </c>
      <c r="F22" s="142">
        <v>50</v>
      </c>
      <c r="G22" s="143" t="str">
        <f t="shared" si="2"/>
        <v>JUDO JUJITSU MURS-ERIGNE</v>
      </c>
      <c r="H22" s="157">
        <v>10</v>
      </c>
      <c r="I22" s="158">
        <v>10</v>
      </c>
      <c r="J22" s="158">
        <v>7</v>
      </c>
      <c r="K22" s="158">
        <v>10</v>
      </c>
      <c r="L22" s="159">
        <v>10</v>
      </c>
      <c r="M22" s="157"/>
      <c r="N22" s="160"/>
      <c r="O22" s="148">
        <f t="shared" si="3"/>
        <v>47</v>
      </c>
      <c r="P22" s="149"/>
      <c r="Q22" s="150"/>
      <c r="R22" s="151">
        <f t="shared" si="4"/>
        <v>97</v>
      </c>
      <c r="S22" s="138"/>
      <c r="V22" s="164"/>
      <c r="W22" s="164"/>
      <c r="X22" s="164"/>
      <c r="Y22" s="164"/>
      <c r="Z22" s="162"/>
    </row>
    <row r="23" spans="1:24" ht="18" customHeight="1" thickBot="1">
      <c r="A23" s="108" t="str">
        <f t="shared" si="0"/>
        <v>PDL</v>
      </c>
      <c r="B23" s="108">
        <f t="shared" si="0"/>
        <v>53</v>
      </c>
      <c r="C23" s="109">
        <v>5</v>
      </c>
      <c r="D23" s="141" t="str">
        <f t="shared" si="1"/>
        <v>PONTILLON Anaelle</v>
      </c>
      <c r="E23" s="108" t="str">
        <f t="shared" si="1"/>
        <v>M</v>
      </c>
      <c r="F23" s="142">
        <v>30</v>
      </c>
      <c r="G23" s="143" t="str">
        <f t="shared" si="2"/>
        <v>U S C P M</v>
      </c>
      <c r="H23" s="157">
        <v>0</v>
      </c>
      <c r="I23" s="158">
        <v>0</v>
      </c>
      <c r="J23" s="158">
        <v>10</v>
      </c>
      <c r="K23" s="158">
        <v>0</v>
      </c>
      <c r="L23" s="159">
        <v>10</v>
      </c>
      <c r="M23" s="157"/>
      <c r="N23" s="160"/>
      <c r="O23" s="148">
        <f t="shared" si="3"/>
        <v>20</v>
      </c>
      <c r="P23" s="149"/>
      <c r="Q23" s="150"/>
      <c r="R23" s="151">
        <f t="shared" si="4"/>
        <v>50</v>
      </c>
      <c r="S23" s="138"/>
      <c r="W23" s="165" t="s">
        <v>58</v>
      </c>
      <c r="X23" s="165"/>
    </row>
    <row r="24" spans="1:24" ht="18" customHeight="1" thickBot="1">
      <c r="A24" s="108" t="str">
        <f t="shared" si="0"/>
        <v>PDL</v>
      </c>
      <c r="B24" s="108">
        <f t="shared" si="0"/>
        <v>53</v>
      </c>
      <c r="C24" s="109">
        <v>6</v>
      </c>
      <c r="D24" s="156" t="str">
        <f t="shared" si="1"/>
        <v>MARTEL Nathalie</v>
      </c>
      <c r="E24" s="108" t="str">
        <f t="shared" si="1"/>
        <v>M</v>
      </c>
      <c r="F24" s="142">
        <v>90</v>
      </c>
      <c r="G24" s="143" t="str">
        <f t="shared" si="2"/>
        <v>J C MAYENNAIS</v>
      </c>
      <c r="H24" s="157">
        <v>10</v>
      </c>
      <c r="I24" s="158" t="s">
        <v>123</v>
      </c>
      <c r="J24" s="158"/>
      <c r="K24" s="158"/>
      <c r="L24" s="159"/>
      <c r="M24" s="157"/>
      <c r="N24" s="160"/>
      <c r="O24" s="148">
        <f t="shared" si="3"/>
        <v>10</v>
      </c>
      <c r="P24" s="149"/>
      <c r="Q24" s="150"/>
      <c r="R24" s="151">
        <f t="shared" si="4"/>
        <v>100</v>
      </c>
      <c r="S24" s="138"/>
      <c r="W24" s="166" t="s">
        <v>59</v>
      </c>
      <c r="X24" s="167" t="s">
        <v>60</v>
      </c>
    </row>
    <row r="25" spans="1:24" ht="18" customHeight="1">
      <c r="A25" s="108" t="str">
        <f t="shared" si="0"/>
        <v>PDL</v>
      </c>
      <c r="B25" s="108">
        <f t="shared" si="0"/>
        <v>49</v>
      </c>
      <c r="C25" s="109">
        <v>7</v>
      </c>
      <c r="D25" s="141" t="str">
        <f t="shared" si="1"/>
        <v>PLAIRE Isabelle</v>
      </c>
      <c r="E25" s="108" t="str">
        <f t="shared" si="1"/>
        <v>M</v>
      </c>
      <c r="F25" s="142">
        <v>10</v>
      </c>
      <c r="G25" s="143" t="str">
        <f t="shared" si="2"/>
        <v>UNION CHOLET JUDO 49</v>
      </c>
      <c r="H25" s="157">
        <v>10</v>
      </c>
      <c r="I25" s="158">
        <v>10</v>
      </c>
      <c r="J25" s="158">
        <v>0</v>
      </c>
      <c r="K25" s="158"/>
      <c r="L25" s="159"/>
      <c r="M25" s="168">
        <v>0</v>
      </c>
      <c r="N25" s="169"/>
      <c r="O25" s="148">
        <f t="shared" si="3"/>
        <v>20</v>
      </c>
      <c r="P25" s="149"/>
      <c r="Q25" s="150"/>
      <c r="R25" s="151">
        <f t="shared" si="4"/>
        <v>30</v>
      </c>
      <c r="S25" s="138"/>
      <c r="W25" s="170">
        <v>7</v>
      </c>
      <c r="X25" s="171">
        <v>10</v>
      </c>
    </row>
    <row r="26" spans="1:24" ht="18" customHeight="1" thickBot="1">
      <c r="A26" s="108" t="str">
        <f t="shared" si="0"/>
        <v>TBO</v>
      </c>
      <c r="B26" s="108">
        <f t="shared" si="0"/>
        <v>28</v>
      </c>
      <c r="C26" s="109">
        <v>8</v>
      </c>
      <c r="D26" s="141" t="str">
        <f t="shared" si="1"/>
        <v>FRANCOIS Patricia</v>
      </c>
      <c r="E26" s="108" t="str">
        <f t="shared" si="1"/>
        <v>M</v>
      </c>
      <c r="F26" s="142">
        <v>20</v>
      </c>
      <c r="G26" s="143" t="str">
        <f t="shared" si="2"/>
        <v>L .E.S.S.C.A.L.E</v>
      </c>
      <c r="H26" s="172">
        <v>0</v>
      </c>
      <c r="I26" s="173">
        <v>0</v>
      </c>
      <c r="J26" s="173">
        <v>10</v>
      </c>
      <c r="K26" s="173">
        <v>10</v>
      </c>
      <c r="L26" s="174"/>
      <c r="M26" s="172">
        <v>10</v>
      </c>
      <c r="N26" s="175"/>
      <c r="O26" s="176">
        <f t="shared" si="3"/>
        <v>30</v>
      </c>
      <c r="P26" s="177"/>
      <c r="Q26" s="150"/>
      <c r="R26" s="151">
        <f t="shared" si="4"/>
        <v>50</v>
      </c>
      <c r="S26" s="138"/>
      <c r="W26" s="178"/>
      <c r="X26" s="179"/>
    </row>
    <row r="27" ht="11.25">
      <c r="N27" s="181" t="s">
        <v>61</v>
      </c>
    </row>
    <row r="28" spans="3:35" ht="11.25" hidden="1">
      <c r="C28" s="122">
        <f>COUNT(H19:N26)/2</f>
        <v>15</v>
      </c>
      <c r="G28" s="182" t="s">
        <v>62</v>
      </c>
      <c r="H28" s="183">
        <v>1</v>
      </c>
      <c r="I28" s="183">
        <v>2</v>
      </c>
      <c r="J28" s="183">
        <v>3</v>
      </c>
      <c r="K28" s="183">
        <v>4</v>
      </c>
      <c r="L28" s="183">
        <v>5</v>
      </c>
      <c r="M28" s="183"/>
      <c r="N28" s="183">
        <v>6</v>
      </c>
      <c r="O28" s="183">
        <v>8</v>
      </c>
      <c r="P28" s="183">
        <v>7</v>
      </c>
      <c r="Q28" s="183"/>
      <c r="R28" s="183">
        <v>9</v>
      </c>
      <c r="S28" s="183">
        <v>10</v>
      </c>
      <c r="T28" s="183">
        <v>11</v>
      </c>
      <c r="U28" s="183">
        <v>12</v>
      </c>
      <c r="V28" s="183">
        <v>13</v>
      </c>
      <c r="W28" s="183"/>
      <c r="X28" s="183">
        <v>14</v>
      </c>
      <c r="Y28" s="183"/>
      <c r="Z28" s="183"/>
      <c r="AA28" s="183"/>
      <c r="AB28" s="184"/>
      <c r="AC28" s="184"/>
      <c r="AD28" s="184"/>
      <c r="AE28" s="184"/>
      <c r="AF28" s="184"/>
      <c r="AG28" s="184"/>
      <c r="AH28" s="184"/>
      <c r="AI28" s="184">
        <v>15</v>
      </c>
    </row>
    <row r="29" spans="7:35" ht="11.25" hidden="1">
      <c r="G29" s="182" t="s">
        <v>63</v>
      </c>
      <c r="H29" s="183">
        <v>1</v>
      </c>
      <c r="I29" s="183">
        <v>1</v>
      </c>
      <c r="J29" s="183">
        <v>2</v>
      </c>
      <c r="K29" s="183">
        <v>1</v>
      </c>
      <c r="L29" s="183">
        <v>2</v>
      </c>
      <c r="M29" s="183"/>
      <c r="N29" s="183">
        <v>3</v>
      </c>
      <c r="O29" s="183">
        <v>2</v>
      </c>
      <c r="P29" s="183">
        <v>2</v>
      </c>
      <c r="Q29" s="183"/>
      <c r="R29" s="183">
        <v>3</v>
      </c>
      <c r="S29" s="183">
        <v>3</v>
      </c>
      <c r="T29" s="183">
        <v>4</v>
      </c>
      <c r="U29" s="183">
        <v>5</v>
      </c>
      <c r="V29" s="183">
        <v>4</v>
      </c>
      <c r="W29" s="183"/>
      <c r="X29" s="183">
        <v>4</v>
      </c>
      <c r="Y29" s="183"/>
      <c r="Z29" s="183"/>
      <c r="AA29" s="183"/>
      <c r="AB29" s="184"/>
      <c r="AC29" s="184"/>
      <c r="AD29" s="184"/>
      <c r="AE29" s="184"/>
      <c r="AF29" s="184"/>
      <c r="AG29" s="184"/>
      <c r="AH29" s="184"/>
      <c r="AI29" s="184">
        <v>1</v>
      </c>
    </row>
    <row r="30" spans="7:35" ht="11.25" hidden="1">
      <c r="G30" s="182" t="s">
        <v>64</v>
      </c>
      <c r="H30" s="183">
        <v>1</v>
      </c>
      <c r="I30" s="183">
        <v>1</v>
      </c>
      <c r="J30" s="183">
        <v>1</v>
      </c>
      <c r="K30" s="183">
        <v>1</v>
      </c>
      <c r="L30" s="183">
        <v>2</v>
      </c>
      <c r="M30" s="183"/>
      <c r="N30" s="183">
        <v>2</v>
      </c>
      <c r="O30" s="183">
        <v>3</v>
      </c>
      <c r="P30" s="183">
        <v>1</v>
      </c>
      <c r="Q30" s="183"/>
      <c r="R30" s="183">
        <v>4</v>
      </c>
      <c r="S30" s="183">
        <v>2</v>
      </c>
      <c r="T30" s="183">
        <v>3</v>
      </c>
      <c r="U30" s="183">
        <v>3</v>
      </c>
      <c r="V30" s="183">
        <v>4</v>
      </c>
      <c r="W30" s="183"/>
      <c r="X30" s="183">
        <v>5</v>
      </c>
      <c r="Y30" s="183"/>
      <c r="Z30" s="183"/>
      <c r="AA30" s="183"/>
      <c r="AB30" s="184"/>
      <c r="AC30" s="184"/>
      <c r="AD30" s="184"/>
      <c r="AE30" s="184"/>
      <c r="AF30" s="184"/>
      <c r="AG30" s="184"/>
      <c r="AH30" s="184"/>
      <c r="AI30" s="184">
        <v>1</v>
      </c>
    </row>
  </sheetData>
  <sheetProtection formatCells="0" formatColumns="0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tabColor indexed="14"/>
    <pageSetUpPr fitToPage="1"/>
  </sheetPr>
  <dimension ref="A1:AB28"/>
  <sheetViews>
    <sheetView zoomScale="81" zoomScaleNormal="81" workbookViewId="0" topLeftCell="C8">
      <pane xSplit="5" ySplit="1" topLeftCell="H9" activePane="bottomRight" state="frozen"/>
      <selection pane="topLeft" activeCell="C8" sqref="C8"/>
      <selection pane="topRight" activeCell="R8" sqref="R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74" customWidth="1"/>
    <col min="2" max="2" width="5.140625" style="74" customWidth="1"/>
    <col min="3" max="3" width="4.00390625" style="229" bestFit="1" customWidth="1"/>
    <col min="4" max="4" width="29.28125" style="74" customWidth="1"/>
    <col min="5" max="5" width="3.140625" style="74" customWidth="1"/>
    <col min="6" max="6" width="7.7109375" style="194" customWidth="1"/>
    <col min="7" max="7" width="27.421875" style="74" customWidth="1"/>
    <col min="8" max="24" width="5.57421875" style="74" customWidth="1"/>
    <col min="25" max="28" width="5.57421875" style="74" hidden="1" customWidth="1"/>
    <col min="29" max="16384" width="11.421875" style="74" customWidth="1"/>
  </cols>
  <sheetData>
    <row r="1" spans="3:24" ht="13.5" thickBot="1">
      <c r="C1" s="190">
        <v>7</v>
      </c>
      <c r="D1" s="76"/>
      <c r="E1" s="76"/>
      <c r="F1" s="191"/>
      <c r="G1" s="76"/>
      <c r="H1" s="76"/>
      <c r="I1" s="76"/>
      <c r="J1" s="76"/>
      <c r="K1" s="76"/>
      <c r="L1" s="76"/>
      <c r="M1" s="76"/>
      <c r="N1" s="76"/>
      <c r="O1" s="76"/>
      <c r="P1" s="78" t="s">
        <v>0</v>
      </c>
      <c r="Q1" s="78"/>
      <c r="R1" s="78"/>
      <c r="S1" s="76"/>
      <c r="T1" s="76"/>
      <c r="U1" s="76"/>
      <c r="V1" s="76"/>
      <c r="W1" s="79"/>
      <c r="X1" s="79"/>
    </row>
    <row r="2" spans="3:19" ht="16.5" customHeight="1" thickBot="1">
      <c r="C2" s="81"/>
      <c r="D2" s="76"/>
      <c r="E2" s="76"/>
      <c r="F2" s="192" t="s">
        <v>1</v>
      </c>
      <c r="G2" s="193" t="s">
        <v>143</v>
      </c>
      <c r="H2" s="76"/>
      <c r="I2" s="76"/>
      <c r="J2" s="84" t="s">
        <v>3</v>
      </c>
      <c r="K2" s="85">
        <f ca="1">TODAY()</f>
        <v>41216</v>
      </c>
      <c r="L2" s="85"/>
      <c r="M2" s="85"/>
      <c r="N2" s="85"/>
      <c r="O2" s="76"/>
      <c r="P2" s="86" t="s">
        <v>144</v>
      </c>
      <c r="Q2" s="86"/>
      <c r="R2" s="87"/>
      <c r="S2" s="95"/>
    </row>
    <row r="3" spans="3:19" ht="13.5" customHeight="1" thickBot="1">
      <c r="C3" s="81"/>
      <c r="D3" s="76"/>
      <c r="E3" s="76"/>
      <c r="F3" s="191"/>
      <c r="G3" s="76"/>
      <c r="H3" s="76"/>
      <c r="I3" s="76"/>
      <c r="J3" s="76"/>
      <c r="K3" s="76"/>
      <c r="L3" s="76"/>
      <c r="M3" s="76"/>
      <c r="N3" s="76"/>
      <c r="O3" s="76"/>
      <c r="P3" s="88"/>
      <c r="Q3" s="88"/>
      <c r="R3" s="89"/>
      <c r="S3" s="76"/>
    </row>
    <row r="4" spans="3:24" ht="12.75">
      <c r="C4" s="81"/>
      <c r="D4" s="76"/>
      <c r="E4" s="76"/>
      <c r="G4" s="90"/>
      <c r="H4" s="76"/>
      <c r="I4" s="76"/>
      <c r="J4" s="76" t="s">
        <v>5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9"/>
      <c r="X4" s="79"/>
    </row>
    <row r="5" spans="3:24" ht="12.75">
      <c r="C5" s="81"/>
      <c r="D5" s="76"/>
      <c r="E5" s="76"/>
      <c r="F5" s="195" t="s">
        <v>6</v>
      </c>
      <c r="G5" s="92"/>
      <c r="H5" s="76"/>
      <c r="I5" s="76"/>
      <c r="J5" s="84" t="s">
        <v>7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9"/>
      <c r="X5" s="79"/>
    </row>
    <row r="6" spans="3:24" ht="12.75">
      <c r="C6" s="81"/>
      <c r="D6" s="76"/>
      <c r="E6" s="76"/>
      <c r="F6" s="191"/>
      <c r="G6" s="93"/>
      <c r="H6" s="84"/>
      <c r="I6" s="84"/>
      <c r="J6" s="84"/>
      <c r="K6" s="84"/>
      <c r="L6" s="76"/>
      <c r="M6" s="76"/>
      <c r="N6" s="76"/>
      <c r="O6" s="76"/>
      <c r="P6" s="76"/>
      <c r="Q6" s="76"/>
      <c r="R6" s="76"/>
      <c r="S6" s="76"/>
      <c r="T6" s="76"/>
      <c r="U6" s="95"/>
      <c r="V6" s="76"/>
      <c r="W6" s="79"/>
      <c r="X6" s="79"/>
    </row>
    <row r="8" spans="1:28" s="197" customFormat="1" ht="19.5" customHeight="1">
      <c r="A8" s="98" t="s">
        <v>8</v>
      </c>
      <c r="B8" s="98" t="s">
        <v>9</v>
      </c>
      <c r="C8" s="97" t="s">
        <v>10</v>
      </c>
      <c r="D8" s="97" t="s">
        <v>11</v>
      </c>
      <c r="E8" s="196" t="s">
        <v>12</v>
      </c>
      <c r="F8" s="97" t="s">
        <v>13</v>
      </c>
      <c r="G8" s="97" t="s">
        <v>14</v>
      </c>
      <c r="H8" s="100" t="s">
        <v>22</v>
      </c>
      <c r="I8" s="100" t="s">
        <v>26</v>
      </c>
      <c r="J8" s="100" t="s">
        <v>72</v>
      </c>
      <c r="K8" s="100" t="s">
        <v>15</v>
      </c>
      <c r="L8" s="100" t="s">
        <v>19</v>
      </c>
      <c r="M8" s="100" t="s">
        <v>23</v>
      </c>
      <c r="N8" s="100" t="s">
        <v>69</v>
      </c>
      <c r="O8" s="100" t="s">
        <v>21</v>
      </c>
      <c r="P8" s="100" t="s">
        <v>27</v>
      </c>
      <c r="Q8" s="100" t="s">
        <v>78</v>
      </c>
      <c r="R8" s="100" t="s">
        <v>29</v>
      </c>
      <c r="S8" s="100" t="s">
        <v>18</v>
      </c>
      <c r="T8" s="100" t="s">
        <v>17</v>
      </c>
      <c r="U8" s="100" t="s">
        <v>70</v>
      </c>
      <c r="V8" s="100" t="s">
        <v>25</v>
      </c>
      <c r="W8" s="100" t="s">
        <v>28</v>
      </c>
      <c r="X8" s="100" t="s">
        <v>76</v>
      </c>
      <c r="Y8" s="106" t="s">
        <v>24</v>
      </c>
      <c r="Z8" s="106" t="s">
        <v>74</v>
      </c>
      <c r="AA8" s="106" t="s">
        <v>20</v>
      </c>
      <c r="AB8" s="106" t="s">
        <v>16</v>
      </c>
    </row>
    <row r="9" spans="1:28" s="197" customFormat="1" ht="34.5" customHeight="1">
      <c r="A9" s="108" t="s">
        <v>30</v>
      </c>
      <c r="B9" s="108">
        <v>72</v>
      </c>
      <c r="C9" s="109">
        <v>1</v>
      </c>
      <c r="D9" s="198" t="s">
        <v>145</v>
      </c>
      <c r="E9" s="108">
        <v>1</v>
      </c>
      <c r="F9" s="108">
        <v>56</v>
      </c>
      <c r="G9" s="111" t="s">
        <v>146</v>
      </c>
      <c r="H9" s="113"/>
      <c r="I9" s="113"/>
      <c r="J9" s="113"/>
      <c r="K9" s="114" t="s">
        <v>35</v>
      </c>
      <c r="L9" s="113"/>
      <c r="M9" s="113"/>
      <c r="N9" s="113"/>
      <c r="O9" s="114" t="s">
        <v>34</v>
      </c>
      <c r="P9" s="113"/>
      <c r="Q9" s="113"/>
      <c r="R9" s="113"/>
      <c r="S9" s="114" t="s">
        <v>34</v>
      </c>
      <c r="T9" s="113"/>
      <c r="U9" s="113"/>
      <c r="V9" s="113"/>
      <c r="W9" s="114" t="s">
        <v>35</v>
      </c>
      <c r="X9" s="113"/>
      <c r="Y9" s="199"/>
      <c r="Z9" s="199"/>
      <c r="AA9" s="113"/>
      <c r="AB9" s="113"/>
    </row>
    <row r="10" spans="1:28" s="197" customFormat="1" ht="34.5" customHeight="1">
      <c r="A10" s="108" t="s">
        <v>30</v>
      </c>
      <c r="B10" s="108">
        <v>72</v>
      </c>
      <c r="C10" s="109">
        <v>2</v>
      </c>
      <c r="D10" s="198" t="s">
        <v>147</v>
      </c>
      <c r="E10" s="108">
        <v>1</v>
      </c>
      <c r="F10" s="108">
        <v>48</v>
      </c>
      <c r="G10" s="111" t="s">
        <v>148</v>
      </c>
      <c r="H10" s="114" t="s">
        <v>35</v>
      </c>
      <c r="I10" s="113"/>
      <c r="J10" s="113"/>
      <c r="K10" s="114" t="s">
        <v>142</v>
      </c>
      <c r="L10" s="113"/>
      <c r="M10" s="113"/>
      <c r="N10" s="114" t="s">
        <v>35</v>
      </c>
      <c r="O10" s="113"/>
      <c r="P10" s="113"/>
      <c r="Q10" s="113"/>
      <c r="R10" s="114" t="s">
        <v>36</v>
      </c>
      <c r="S10" s="113"/>
      <c r="T10" s="113"/>
      <c r="U10" s="113"/>
      <c r="V10" s="114" t="s">
        <v>34</v>
      </c>
      <c r="W10" s="113"/>
      <c r="X10" s="113"/>
      <c r="Y10" s="113"/>
      <c r="Z10" s="113"/>
      <c r="AA10" s="199"/>
      <c r="AB10" s="113"/>
    </row>
    <row r="11" spans="1:28" s="197" customFormat="1" ht="34.5" customHeight="1">
      <c r="A11" s="108" t="s">
        <v>30</v>
      </c>
      <c r="B11" s="108">
        <v>85</v>
      </c>
      <c r="C11" s="109">
        <v>3</v>
      </c>
      <c r="D11" s="198" t="s">
        <v>149</v>
      </c>
      <c r="E11" s="108">
        <v>1</v>
      </c>
      <c r="F11" s="108">
        <v>50</v>
      </c>
      <c r="G11" s="111" t="s">
        <v>150</v>
      </c>
      <c r="H11" s="113"/>
      <c r="I11" s="114" t="s">
        <v>35</v>
      </c>
      <c r="J11" s="113"/>
      <c r="K11" s="113"/>
      <c r="L11" s="114" t="s">
        <v>35</v>
      </c>
      <c r="M11" s="113"/>
      <c r="N11" s="113"/>
      <c r="O11" s="114" t="s">
        <v>35</v>
      </c>
      <c r="P11" s="113"/>
      <c r="Q11" s="113"/>
      <c r="R11" s="114" t="s">
        <v>35</v>
      </c>
      <c r="S11" s="113"/>
      <c r="T11" s="113"/>
      <c r="U11" s="114" t="s">
        <v>35</v>
      </c>
      <c r="V11" s="113"/>
      <c r="W11" s="113"/>
      <c r="X11" s="113"/>
      <c r="Y11" s="113"/>
      <c r="Z11" s="113"/>
      <c r="AA11" s="113"/>
      <c r="AB11" s="199"/>
    </row>
    <row r="12" spans="1:28" s="197" customFormat="1" ht="34.5" customHeight="1">
      <c r="A12" s="108" t="s">
        <v>30</v>
      </c>
      <c r="B12" s="108">
        <v>85</v>
      </c>
      <c r="C12" s="109">
        <v>4</v>
      </c>
      <c r="D12" s="198" t="s">
        <v>151</v>
      </c>
      <c r="E12" s="108">
        <v>1</v>
      </c>
      <c r="F12" s="108">
        <v>50</v>
      </c>
      <c r="G12" s="111" t="s">
        <v>150</v>
      </c>
      <c r="H12" s="113"/>
      <c r="I12" s="113"/>
      <c r="J12" s="114" t="s">
        <v>35</v>
      </c>
      <c r="K12" s="113"/>
      <c r="L12" s="113"/>
      <c r="M12" s="114" t="s">
        <v>35</v>
      </c>
      <c r="N12" s="113"/>
      <c r="O12" s="113"/>
      <c r="P12" s="114" t="s">
        <v>35</v>
      </c>
      <c r="Q12" s="113"/>
      <c r="R12" s="113"/>
      <c r="S12" s="114" t="s">
        <v>111</v>
      </c>
      <c r="T12" s="113"/>
      <c r="U12" s="113"/>
      <c r="V12" s="114" t="s">
        <v>35</v>
      </c>
      <c r="W12" s="113"/>
      <c r="X12" s="113"/>
      <c r="Y12" s="113"/>
      <c r="Z12" s="113"/>
      <c r="AA12" s="113"/>
      <c r="AB12" s="199"/>
    </row>
    <row r="13" spans="1:28" s="197" customFormat="1" ht="34.5" customHeight="1">
      <c r="A13" s="108" t="s">
        <v>118</v>
      </c>
      <c r="B13" s="108">
        <v>35</v>
      </c>
      <c r="C13" s="109">
        <v>5</v>
      </c>
      <c r="D13" s="198" t="s">
        <v>152</v>
      </c>
      <c r="E13" s="108">
        <v>1</v>
      </c>
      <c r="F13" s="108">
        <v>52</v>
      </c>
      <c r="G13" s="111" t="s">
        <v>153</v>
      </c>
      <c r="H13" s="113"/>
      <c r="I13" s="114" t="s">
        <v>36</v>
      </c>
      <c r="J13" s="113"/>
      <c r="K13" s="113"/>
      <c r="L13" s="113"/>
      <c r="M13" s="114" t="s">
        <v>43</v>
      </c>
      <c r="N13" s="113"/>
      <c r="O13" s="113"/>
      <c r="P13" s="113"/>
      <c r="Q13" s="114" t="s">
        <v>35</v>
      </c>
      <c r="R13" s="113"/>
      <c r="S13" s="113"/>
      <c r="T13" s="114" t="s">
        <v>35</v>
      </c>
      <c r="U13" s="113"/>
      <c r="V13" s="113"/>
      <c r="W13" s="114" t="s">
        <v>34</v>
      </c>
      <c r="X13" s="113"/>
      <c r="Y13" s="113"/>
      <c r="Z13" s="113"/>
      <c r="AA13" s="199"/>
      <c r="AB13" s="113"/>
    </row>
    <row r="14" spans="1:28" s="197" customFormat="1" ht="34.5" customHeight="1">
      <c r="A14" s="108" t="s">
        <v>30</v>
      </c>
      <c r="B14" s="108">
        <v>85</v>
      </c>
      <c r="C14" s="109">
        <v>6</v>
      </c>
      <c r="D14" s="198" t="s">
        <v>154</v>
      </c>
      <c r="E14" s="108">
        <v>1</v>
      </c>
      <c r="F14" s="108">
        <v>54</v>
      </c>
      <c r="G14" s="111" t="s">
        <v>155</v>
      </c>
      <c r="H14" s="114" t="s">
        <v>142</v>
      </c>
      <c r="I14" s="113"/>
      <c r="J14" s="113"/>
      <c r="K14" s="113"/>
      <c r="L14" s="114" t="s">
        <v>34</v>
      </c>
      <c r="M14" s="113"/>
      <c r="N14" s="113"/>
      <c r="O14" s="113"/>
      <c r="P14" s="114" t="s">
        <v>43</v>
      </c>
      <c r="Q14" s="113"/>
      <c r="R14" s="113"/>
      <c r="S14" s="113"/>
      <c r="T14" s="114" t="s">
        <v>34</v>
      </c>
      <c r="U14" s="113"/>
      <c r="V14" s="113"/>
      <c r="W14" s="113"/>
      <c r="X14" s="114" t="s">
        <v>142</v>
      </c>
      <c r="Y14" s="199"/>
      <c r="Z14" s="113"/>
      <c r="AA14" s="113"/>
      <c r="AB14" s="113"/>
    </row>
    <row r="15" spans="1:28" s="197" customFormat="1" ht="34.5" customHeight="1">
      <c r="A15" s="108" t="s">
        <v>30</v>
      </c>
      <c r="B15" s="108">
        <v>72</v>
      </c>
      <c r="C15" s="109">
        <v>7</v>
      </c>
      <c r="D15" s="198" t="s">
        <v>156</v>
      </c>
      <c r="E15" s="108">
        <v>2</v>
      </c>
      <c r="F15" s="108">
        <v>54</v>
      </c>
      <c r="G15" s="111" t="s">
        <v>33</v>
      </c>
      <c r="H15" s="113"/>
      <c r="I15" s="113"/>
      <c r="J15" s="114" t="s">
        <v>34</v>
      </c>
      <c r="K15" s="113"/>
      <c r="L15" s="113"/>
      <c r="M15" s="113"/>
      <c r="N15" s="114" t="s">
        <v>35</v>
      </c>
      <c r="O15" s="113"/>
      <c r="P15" s="113"/>
      <c r="Q15" s="114" t="s">
        <v>142</v>
      </c>
      <c r="R15" s="113"/>
      <c r="S15" s="113"/>
      <c r="T15" s="113"/>
      <c r="U15" s="114" t="s">
        <v>36</v>
      </c>
      <c r="V15" s="113"/>
      <c r="W15" s="113"/>
      <c r="X15" s="114" t="s">
        <v>35</v>
      </c>
      <c r="Y15" s="113"/>
      <c r="Z15" s="199"/>
      <c r="AA15" s="113"/>
      <c r="AB15" s="113"/>
    </row>
    <row r="16" spans="3:24" ht="24" customHeight="1" thickBot="1">
      <c r="C16" s="122"/>
      <c r="D16" s="200"/>
      <c r="E16" s="201"/>
      <c r="F16" s="201"/>
      <c r="G16" s="200"/>
      <c r="H16" s="121"/>
      <c r="I16" s="121"/>
      <c r="J16" s="121"/>
      <c r="K16" s="121"/>
      <c r="L16" s="121"/>
      <c r="M16" s="202" t="s">
        <v>98</v>
      </c>
      <c r="N16" s="202"/>
      <c r="O16" s="202"/>
      <c r="P16" s="202"/>
      <c r="Q16" s="121"/>
      <c r="R16" s="121"/>
      <c r="S16" s="121"/>
      <c r="T16" s="121"/>
      <c r="U16" s="121"/>
      <c r="V16" s="203"/>
      <c r="W16" s="203"/>
      <c r="X16" s="203"/>
    </row>
    <row r="17" spans="1:24" ht="27.75" customHeight="1" thickBot="1">
      <c r="A17" s="98" t="s">
        <v>8</v>
      </c>
      <c r="B17" s="98" t="s">
        <v>9</v>
      </c>
      <c r="C17" s="97" t="s">
        <v>10</v>
      </c>
      <c r="D17" s="98" t="s">
        <v>11</v>
      </c>
      <c r="E17" s="196" t="s">
        <v>12</v>
      </c>
      <c r="F17" s="128" t="s">
        <v>49</v>
      </c>
      <c r="G17" s="129" t="s">
        <v>14</v>
      </c>
      <c r="H17" s="130" t="s">
        <v>50</v>
      </c>
      <c r="I17" s="131" t="s">
        <v>51</v>
      </c>
      <c r="J17" s="131" t="s">
        <v>52</v>
      </c>
      <c r="K17" s="131" t="s">
        <v>53</v>
      </c>
      <c r="L17" s="133" t="s">
        <v>54</v>
      </c>
      <c r="M17" s="130" t="s">
        <v>99</v>
      </c>
      <c r="N17" s="131" t="s">
        <v>100</v>
      </c>
      <c r="O17" s="204" t="s">
        <v>55</v>
      </c>
      <c r="P17" s="205"/>
      <c r="Q17" s="136" t="s">
        <v>56</v>
      </c>
      <c r="R17" s="206" t="s">
        <v>57</v>
      </c>
      <c r="S17" s="207"/>
      <c r="T17" s="208"/>
      <c r="U17" s="209" t="s">
        <v>101</v>
      </c>
      <c r="V17" s="210"/>
      <c r="W17" s="210"/>
      <c r="X17" s="211"/>
    </row>
    <row r="18" spans="1:24" ht="25.5" customHeight="1">
      <c r="A18" s="108" t="str">
        <f aca="true" t="shared" si="0" ref="A18:B24">A9</f>
        <v>PDL</v>
      </c>
      <c r="B18" s="108">
        <f t="shared" si="0"/>
        <v>72</v>
      </c>
      <c r="C18" s="109">
        <v>1</v>
      </c>
      <c r="D18" s="141" t="str">
        <f aca="true" t="shared" si="1" ref="D18:E24">D9</f>
        <v>POIRIER Edith</v>
      </c>
      <c r="E18" s="108">
        <f t="shared" si="1"/>
        <v>1</v>
      </c>
      <c r="F18" s="142">
        <v>0</v>
      </c>
      <c r="G18" s="143" t="str">
        <f aca="true" t="shared" si="2" ref="G18:G24">G9</f>
        <v>SPORTS LOISIRS SECTION JUDO</v>
      </c>
      <c r="H18" s="144">
        <v>0</v>
      </c>
      <c r="I18" s="145">
        <v>10</v>
      </c>
      <c r="J18" s="145">
        <v>10</v>
      </c>
      <c r="K18" s="145">
        <v>0</v>
      </c>
      <c r="L18" s="147"/>
      <c r="M18" s="212"/>
      <c r="N18" s="145"/>
      <c r="O18" s="134">
        <f aca="true" t="shared" si="3" ref="O18:O24">SUM(H18:N18)</f>
        <v>20</v>
      </c>
      <c r="P18" s="135"/>
      <c r="Q18" s="213"/>
      <c r="R18" s="206">
        <f aca="true" t="shared" si="4" ref="R18:R24">SUM(F18,O18)</f>
        <v>20</v>
      </c>
      <c r="S18" s="207"/>
      <c r="T18" s="208"/>
      <c r="U18" s="154" t="s">
        <v>24</v>
      </c>
      <c r="V18" s="154" t="s">
        <v>74</v>
      </c>
      <c r="W18" s="154" t="s">
        <v>20</v>
      </c>
      <c r="X18" s="154" t="s">
        <v>16</v>
      </c>
    </row>
    <row r="19" spans="1:20" ht="25.5" customHeight="1">
      <c r="A19" s="108" t="str">
        <f t="shared" si="0"/>
        <v>PDL</v>
      </c>
      <c r="B19" s="108">
        <f t="shared" si="0"/>
        <v>72</v>
      </c>
      <c r="C19" s="109">
        <v>2</v>
      </c>
      <c r="D19" s="141" t="str">
        <f t="shared" si="1"/>
        <v>BAUDRY Manon</v>
      </c>
      <c r="E19" s="108">
        <f t="shared" si="1"/>
        <v>1</v>
      </c>
      <c r="F19" s="142">
        <v>0</v>
      </c>
      <c r="G19" s="143" t="str">
        <f t="shared" si="2"/>
        <v>LOISIRS LAIGNE SAINT GERVAIS</v>
      </c>
      <c r="H19" s="157">
        <v>0</v>
      </c>
      <c r="I19" s="158">
        <v>10</v>
      </c>
      <c r="J19" s="158">
        <v>0</v>
      </c>
      <c r="K19" s="158">
        <v>10</v>
      </c>
      <c r="L19" s="160">
        <v>10</v>
      </c>
      <c r="M19" s="214"/>
      <c r="N19" s="215"/>
      <c r="O19" s="216">
        <f t="shared" si="3"/>
        <v>30</v>
      </c>
      <c r="P19" s="217"/>
      <c r="Q19" s="213"/>
      <c r="R19" s="206">
        <f t="shared" si="4"/>
        <v>30</v>
      </c>
      <c r="S19" s="207"/>
      <c r="T19" s="208"/>
    </row>
    <row r="20" spans="1:24" ht="25.5" customHeight="1">
      <c r="A20" s="108" t="str">
        <f t="shared" si="0"/>
        <v>PDL</v>
      </c>
      <c r="B20" s="108">
        <f t="shared" si="0"/>
        <v>85</v>
      </c>
      <c r="C20" s="109">
        <v>3</v>
      </c>
      <c r="D20" s="141" t="str">
        <f t="shared" si="1"/>
        <v>DUPONT Delphine</v>
      </c>
      <c r="E20" s="108">
        <f t="shared" si="1"/>
        <v>1</v>
      </c>
      <c r="F20" s="142">
        <v>17</v>
      </c>
      <c r="G20" s="143" t="str">
        <f t="shared" si="2"/>
        <v>JUDO CLUB COMMEQUIERS</v>
      </c>
      <c r="H20" s="157">
        <v>0</v>
      </c>
      <c r="I20" s="158">
        <v>0</v>
      </c>
      <c r="J20" s="158">
        <v>0</v>
      </c>
      <c r="K20" s="158">
        <v>0</v>
      </c>
      <c r="L20" s="160">
        <v>0</v>
      </c>
      <c r="M20" s="214"/>
      <c r="N20" s="215"/>
      <c r="O20" s="216">
        <f t="shared" si="3"/>
        <v>0</v>
      </c>
      <c r="P20" s="217"/>
      <c r="Q20" s="213"/>
      <c r="R20" s="206">
        <f t="shared" si="4"/>
        <v>17</v>
      </c>
      <c r="S20" s="207"/>
      <c r="T20" s="208"/>
      <c r="U20" s="121"/>
      <c r="V20" s="121"/>
      <c r="W20" s="121"/>
      <c r="X20" s="121"/>
    </row>
    <row r="21" spans="1:20" ht="25.5" customHeight="1">
      <c r="A21" s="108" t="str">
        <f t="shared" si="0"/>
        <v>PDL</v>
      </c>
      <c r="B21" s="108">
        <f t="shared" si="0"/>
        <v>85</v>
      </c>
      <c r="C21" s="109">
        <v>4</v>
      </c>
      <c r="D21" s="141" t="str">
        <f t="shared" si="1"/>
        <v>DUPONT Helene</v>
      </c>
      <c r="E21" s="108">
        <f t="shared" si="1"/>
        <v>1</v>
      </c>
      <c r="F21" s="142">
        <v>67</v>
      </c>
      <c r="G21" s="143" t="str">
        <f t="shared" si="2"/>
        <v>JUDO CLUB COMMEQUIERS</v>
      </c>
      <c r="H21" s="157">
        <v>0</v>
      </c>
      <c r="I21" s="158">
        <v>0</v>
      </c>
      <c r="J21" s="158">
        <v>0</v>
      </c>
      <c r="K21" s="158">
        <v>0</v>
      </c>
      <c r="L21" s="160">
        <v>0</v>
      </c>
      <c r="M21" s="214"/>
      <c r="N21" s="215"/>
      <c r="O21" s="216">
        <f t="shared" si="3"/>
        <v>0</v>
      </c>
      <c r="P21" s="217"/>
      <c r="Q21" s="213"/>
      <c r="R21" s="206">
        <f t="shared" si="4"/>
        <v>67</v>
      </c>
      <c r="S21" s="207"/>
      <c r="T21" s="208"/>
    </row>
    <row r="22" spans="1:24" ht="25.5" customHeight="1" thickBot="1">
      <c r="A22" s="108" t="str">
        <f t="shared" si="0"/>
        <v>BRE</v>
      </c>
      <c r="B22" s="108">
        <f t="shared" si="0"/>
        <v>35</v>
      </c>
      <c r="C22" s="109">
        <v>5</v>
      </c>
      <c r="D22" s="141" t="str">
        <f t="shared" si="1"/>
        <v>FROC Elodie</v>
      </c>
      <c r="E22" s="108">
        <f t="shared" si="1"/>
        <v>1</v>
      </c>
      <c r="F22" s="142">
        <v>27</v>
      </c>
      <c r="G22" s="143" t="str">
        <f t="shared" si="2"/>
        <v>DOJO GUERCHAIS</v>
      </c>
      <c r="H22" s="157">
        <v>10</v>
      </c>
      <c r="I22" s="158">
        <v>10</v>
      </c>
      <c r="J22" s="158">
        <v>0</v>
      </c>
      <c r="K22" s="158">
        <v>0</v>
      </c>
      <c r="L22" s="160">
        <v>10</v>
      </c>
      <c r="M22" s="214"/>
      <c r="N22" s="215"/>
      <c r="O22" s="216">
        <f t="shared" si="3"/>
        <v>30</v>
      </c>
      <c r="P22" s="217"/>
      <c r="Q22" s="213"/>
      <c r="R22" s="206">
        <f t="shared" si="4"/>
        <v>57</v>
      </c>
      <c r="S22" s="207"/>
      <c r="T22" s="208"/>
      <c r="W22" s="218" t="s">
        <v>58</v>
      </c>
      <c r="X22" s="218"/>
    </row>
    <row r="23" spans="1:24" ht="25.5" customHeight="1" thickBot="1">
      <c r="A23" s="108" t="str">
        <f t="shared" si="0"/>
        <v>PDL</v>
      </c>
      <c r="B23" s="108">
        <f t="shared" si="0"/>
        <v>85</v>
      </c>
      <c r="C23" s="109">
        <v>6</v>
      </c>
      <c r="D23" s="141" t="str">
        <f t="shared" si="1"/>
        <v>PETE Emilie</v>
      </c>
      <c r="E23" s="108">
        <f t="shared" si="1"/>
        <v>1</v>
      </c>
      <c r="F23" s="142">
        <v>0</v>
      </c>
      <c r="G23" s="143" t="str">
        <f t="shared" si="2"/>
        <v>ESPRIT JUDO LUCON</v>
      </c>
      <c r="H23" s="157">
        <v>10</v>
      </c>
      <c r="I23" s="158">
        <v>10</v>
      </c>
      <c r="J23" s="158">
        <v>10</v>
      </c>
      <c r="K23" s="158">
        <v>10</v>
      </c>
      <c r="L23" s="160">
        <v>10</v>
      </c>
      <c r="M23" s="214"/>
      <c r="N23" s="215"/>
      <c r="O23" s="216">
        <f t="shared" si="3"/>
        <v>50</v>
      </c>
      <c r="P23" s="217"/>
      <c r="Q23" s="213"/>
      <c r="R23" s="206">
        <f t="shared" si="4"/>
        <v>50</v>
      </c>
      <c r="S23" s="207"/>
      <c r="T23" s="121"/>
      <c r="W23" s="130" t="s">
        <v>59</v>
      </c>
      <c r="X23" s="132" t="s">
        <v>60</v>
      </c>
    </row>
    <row r="24" spans="1:24" ht="25.5" customHeight="1" thickBot="1">
      <c r="A24" s="108" t="str">
        <f t="shared" si="0"/>
        <v>PDL</v>
      </c>
      <c r="B24" s="108">
        <f t="shared" si="0"/>
        <v>72</v>
      </c>
      <c r="C24" s="109">
        <v>7</v>
      </c>
      <c r="D24" s="141" t="str">
        <f t="shared" si="1"/>
        <v>VIVET Aurelie</v>
      </c>
      <c r="E24" s="108">
        <f t="shared" si="1"/>
        <v>2</v>
      </c>
      <c r="F24" s="142">
        <v>50</v>
      </c>
      <c r="G24" s="143" t="str">
        <f t="shared" si="2"/>
        <v>ANTONNIERE JUDO CLUB 72</v>
      </c>
      <c r="H24" s="172">
        <v>10</v>
      </c>
      <c r="I24" s="173">
        <v>0</v>
      </c>
      <c r="J24" s="173">
        <v>10</v>
      </c>
      <c r="K24" s="173">
        <v>10</v>
      </c>
      <c r="L24" s="175">
        <v>0</v>
      </c>
      <c r="M24" s="219"/>
      <c r="N24" s="220"/>
      <c r="O24" s="221">
        <f t="shared" si="3"/>
        <v>30</v>
      </c>
      <c r="P24" s="222"/>
      <c r="Q24" s="213"/>
      <c r="R24" s="206">
        <f t="shared" si="4"/>
        <v>80</v>
      </c>
      <c r="S24" s="207"/>
      <c r="T24" s="121"/>
      <c r="W24" s="223">
        <v>7</v>
      </c>
      <c r="X24" s="224">
        <v>10</v>
      </c>
    </row>
    <row r="25" spans="3:24" ht="12">
      <c r="C25" s="121"/>
      <c r="D25" s="225"/>
      <c r="E25" s="225"/>
      <c r="F25" s="226"/>
      <c r="G25" s="225"/>
      <c r="H25" s="225"/>
      <c r="I25" s="225"/>
      <c r="J25" s="225"/>
      <c r="K25" s="225"/>
      <c r="L25" s="225"/>
      <c r="M25" s="121"/>
      <c r="N25" s="181" t="s">
        <v>61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spans="3:28" ht="12" hidden="1">
      <c r="C26" s="122">
        <f>COUNT(H18:N24)/2</f>
        <v>17</v>
      </c>
      <c r="D26" s="121"/>
      <c r="E26" s="121"/>
      <c r="F26" s="201"/>
      <c r="G26" s="227" t="s">
        <v>62</v>
      </c>
      <c r="H26" s="183">
        <v>1</v>
      </c>
      <c r="I26" s="183">
        <v>2</v>
      </c>
      <c r="J26" s="183">
        <v>3</v>
      </c>
      <c r="K26" s="183">
        <v>4</v>
      </c>
      <c r="L26" s="183">
        <v>5</v>
      </c>
      <c r="M26" s="183">
        <v>6</v>
      </c>
      <c r="N26" s="183">
        <v>7</v>
      </c>
      <c r="O26" s="183">
        <v>8</v>
      </c>
      <c r="P26" s="183">
        <v>9</v>
      </c>
      <c r="Q26" s="183">
        <v>10</v>
      </c>
      <c r="R26" s="183">
        <v>11</v>
      </c>
      <c r="S26" s="183">
        <v>12</v>
      </c>
      <c r="T26" s="183">
        <v>13</v>
      </c>
      <c r="U26" s="183">
        <v>14</v>
      </c>
      <c r="V26" s="183">
        <v>15</v>
      </c>
      <c r="W26" s="183">
        <v>16</v>
      </c>
      <c r="X26" s="183">
        <v>17</v>
      </c>
      <c r="Y26" s="228"/>
      <c r="Z26" s="228"/>
      <c r="AA26" s="228"/>
      <c r="AB26" s="228"/>
    </row>
    <row r="27" spans="3:28" ht="12" hidden="1">
      <c r="C27" s="121"/>
      <c r="D27" s="121"/>
      <c r="E27" s="121"/>
      <c r="F27" s="201"/>
      <c r="G27" s="227" t="s">
        <v>63</v>
      </c>
      <c r="H27" s="183">
        <v>1</v>
      </c>
      <c r="I27" s="183">
        <v>1</v>
      </c>
      <c r="J27" s="183">
        <v>1</v>
      </c>
      <c r="K27" s="183">
        <v>1</v>
      </c>
      <c r="L27" s="183">
        <v>2</v>
      </c>
      <c r="M27" s="183">
        <v>2</v>
      </c>
      <c r="N27" s="183">
        <v>3</v>
      </c>
      <c r="O27" s="183">
        <v>2</v>
      </c>
      <c r="P27" s="183">
        <v>3</v>
      </c>
      <c r="Q27" s="183">
        <v>3</v>
      </c>
      <c r="R27" s="183">
        <v>4</v>
      </c>
      <c r="S27" s="183">
        <v>3</v>
      </c>
      <c r="T27" s="183">
        <v>4</v>
      </c>
      <c r="U27" s="183">
        <v>5</v>
      </c>
      <c r="V27" s="183">
        <v>5</v>
      </c>
      <c r="W27" s="183">
        <v>4</v>
      </c>
      <c r="X27" s="183">
        <v>5</v>
      </c>
      <c r="Y27" s="228"/>
      <c r="Z27" s="228"/>
      <c r="AA27" s="228"/>
      <c r="AB27" s="228"/>
    </row>
    <row r="28" spans="3:28" ht="12" hidden="1">
      <c r="C28" s="122"/>
      <c r="D28" s="121"/>
      <c r="E28" s="121"/>
      <c r="F28" s="201"/>
      <c r="G28" s="227" t="s">
        <v>64</v>
      </c>
      <c r="H28" s="183">
        <v>1</v>
      </c>
      <c r="I28" s="183">
        <v>1</v>
      </c>
      <c r="J28" s="183">
        <v>1</v>
      </c>
      <c r="K28" s="183">
        <v>2</v>
      </c>
      <c r="L28" s="183">
        <v>2</v>
      </c>
      <c r="M28" s="183">
        <v>2</v>
      </c>
      <c r="N28" s="183">
        <v>2</v>
      </c>
      <c r="O28" s="183">
        <v>3</v>
      </c>
      <c r="P28" s="183">
        <v>3</v>
      </c>
      <c r="Q28" s="183">
        <v>3</v>
      </c>
      <c r="R28" s="183">
        <v>4</v>
      </c>
      <c r="S28" s="183">
        <v>4</v>
      </c>
      <c r="T28" s="183">
        <v>4</v>
      </c>
      <c r="U28" s="183">
        <v>4</v>
      </c>
      <c r="V28" s="183">
        <v>5</v>
      </c>
      <c r="W28" s="183">
        <v>5</v>
      </c>
      <c r="X28" s="183">
        <v>5</v>
      </c>
      <c r="Y28" s="228"/>
      <c r="Z28" s="228"/>
      <c r="AA28" s="228"/>
      <c r="AB28" s="228"/>
    </row>
  </sheetData>
  <sheetProtection password="C96F" sheet="1" objects="1" scenarios="1" formatCells="0" formatColumns="0"/>
  <mergeCells count="26">
    <mergeCell ref="R24:S24"/>
    <mergeCell ref="R20:S20"/>
    <mergeCell ref="R21:S21"/>
    <mergeCell ref="R22:S22"/>
    <mergeCell ref="R23:S23"/>
    <mergeCell ref="M16:P16"/>
    <mergeCell ref="V16:X16"/>
    <mergeCell ref="U17:X17"/>
    <mergeCell ref="W22:X22"/>
    <mergeCell ref="R19:S19"/>
    <mergeCell ref="O17:P17"/>
    <mergeCell ref="O18:P18"/>
    <mergeCell ref="O19:P19"/>
    <mergeCell ref="R17:S17"/>
    <mergeCell ref="R18:S18"/>
    <mergeCell ref="G4:G6"/>
    <mergeCell ref="P1:R1"/>
    <mergeCell ref="K2:N2"/>
    <mergeCell ref="P2:P3"/>
    <mergeCell ref="Q2:Q3"/>
    <mergeCell ref="R2:R3"/>
    <mergeCell ref="O24:P24"/>
    <mergeCell ref="O20:P20"/>
    <mergeCell ref="O21:P21"/>
    <mergeCell ref="O22:P22"/>
    <mergeCell ref="O23:P23"/>
  </mergeCells>
  <conditionalFormatting sqref="R18:S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>
    <tabColor indexed="14"/>
    <pageSetUpPr fitToPage="1"/>
  </sheetPr>
  <dimension ref="A1:AB28"/>
  <sheetViews>
    <sheetView tabSelected="1" zoomScale="80" zoomScaleNormal="80" workbookViewId="0" topLeftCell="C8">
      <pane xSplit="5" ySplit="1" topLeftCell="H9" activePane="bottomRight" state="frozen"/>
      <selection pane="topLeft" activeCell="C8" sqref="C8"/>
      <selection pane="topRight" activeCell="R8" sqref="R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74" customWidth="1"/>
    <col min="2" max="2" width="5.140625" style="74" customWidth="1"/>
    <col min="3" max="3" width="4.00390625" style="229" bestFit="1" customWidth="1"/>
    <col min="4" max="4" width="29.28125" style="74" customWidth="1"/>
    <col min="5" max="5" width="3.140625" style="74" customWidth="1"/>
    <col min="6" max="6" width="7.7109375" style="194" customWidth="1"/>
    <col min="7" max="7" width="27.421875" style="74" customWidth="1"/>
    <col min="8" max="24" width="5.57421875" style="74" customWidth="1"/>
    <col min="25" max="25" width="5.57421875" style="74" hidden="1" customWidth="1"/>
    <col min="26" max="26" width="5.57421875" style="74" customWidth="1"/>
    <col min="27" max="28" width="5.57421875" style="74" hidden="1" customWidth="1"/>
    <col min="29" max="16384" width="11.421875" style="74" customWidth="1"/>
  </cols>
  <sheetData>
    <row r="1" spans="3:24" ht="13.5" thickBot="1">
      <c r="C1" s="190">
        <v>7</v>
      </c>
      <c r="D1" s="76"/>
      <c r="E1" s="76"/>
      <c r="F1" s="191"/>
      <c r="G1" s="76"/>
      <c r="H1" s="76"/>
      <c r="I1" s="76"/>
      <c r="J1" s="76"/>
      <c r="K1" s="76"/>
      <c r="L1" s="76"/>
      <c r="M1" s="76"/>
      <c r="N1" s="76"/>
      <c r="O1" s="76"/>
      <c r="P1" s="78" t="s">
        <v>0</v>
      </c>
      <c r="Q1" s="78"/>
      <c r="R1" s="78"/>
      <c r="S1" s="76"/>
      <c r="T1" s="76"/>
      <c r="U1" s="76"/>
      <c r="V1" s="76"/>
      <c r="W1" s="79"/>
      <c r="X1" s="79"/>
    </row>
    <row r="2" spans="3:19" ht="16.5" customHeight="1" thickBot="1">
      <c r="C2" s="81"/>
      <c r="D2" s="76"/>
      <c r="E2" s="76"/>
      <c r="F2" s="192" t="s">
        <v>1</v>
      </c>
      <c r="G2" s="193" t="s">
        <v>157</v>
      </c>
      <c r="H2" s="76"/>
      <c r="I2" s="76"/>
      <c r="J2" s="84" t="s">
        <v>3</v>
      </c>
      <c r="K2" s="85">
        <f ca="1">TODAY()</f>
        <v>41216</v>
      </c>
      <c r="L2" s="85"/>
      <c r="M2" s="85"/>
      <c r="N2" s="85"/>
      <c r="O2" s="76"/>
      <c r="P2" s="86" t="s">
        <v>158</v>
      </c>
      <c r="Q2" s="86"/>
      <c r="R2" s="87"/>
      <c r="S2" s="95"/>
    </row>
    <row r="3" spans="3:19" ht="13.5" customHeight="1" thickBot="1">
      <c r="C3" s="81"/>
      <c r="D3" s="76"/>
      <c r="E3" s="76"/>
      <c r="F3" s="191"/>
      <c r="G3" s="76"/>
      <c r="H3" s="76"/>
      <c r="I3" s="76"/>
      <c r="J3" s="76"/>
      <c r="K3" s="76"/>
      <c r="L3" s="76"/>
      <c r="M3" s="76"/>
      <c r="N3" s="76"/>
      <c r="O3" s="76"/>
      <c r="P3" s="88"/>
      <c r="Q3" s="88"/>
      <c r="R3" s="89"/>
      <c r="S3" s="76"/>
    </row>
    <row r="4" spans="3:24" ht="12.75">
      <c r="C4" s="81"/>
      <c r="D4" s="76"/>
      <c r="E4" s="76"/>
      <c r="G4" s="90"/>
      <c r="H4" s="76"/>
      <c r="I4" s="76"/>
      <c r="J4" s="76" t="s">
        <v>5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9"/>
      <c r="X4" s="79"/>
    </row>
    <row r="5" spans="3:24" ht="12.75">
      <c r="C5" s="81"/>
      <c r="D5" s="76"/>
      <c r="E5" s="76"/>
      <c r="F5" s="195" t="s">
        <v>6</v>
      </c>
      <c r="G5" s="92"/>
      <c r="H5" s="76"/>
      <c r="I5" s="76"/>
      <c r="J5" s="84" t="s">
        <v>7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9"/>
      <c r="X5" s="79"/>
    </row>
    <row r="6" spans="3:24" ht="12.75">
      <c r="C6" s="81"/>
      <c r="D6" s="76"/>
      <c r="E6" s="76"/>
      <c r="F6" s="191"/>
      <c r="G6" s="93"/>
      <c r="H6" s="84"/>
      <c r="I6" s="84"/>
      <c r="J6" s="84"/>
      <c r="K6" s="84"/>
      <c r="L6" s="76"/>
      <c r="M6" s="76"/>
      <c r="N6" s="76"/>
      <c r="O6" s="76"/>
      <c r="P6" s="76"/>
      <c r="Q6" s="76"/>
      <c r="R6" s="76"/>
      <c r="S6" s="76"/>
      <c r="T6" s="76"/>
      <c r="U6" s="95"/>
      <c r="V6" s="76"/>
      <c r="W6" s="79"/>
      <c r="X6" s="79"/>
    </row>
    <row r="8" spans="1:28" s="197" customFormat="1" ht="19.5" customHeight="1">
      <c r="A8" s="98" t="s">
        <v>8</v>
      </c>
      <c r="B8" s="98" t="s">
        <v>9</v>
      </c>
      <c r="C8" s="97" t="s">
        <v>10</v>
      </c>
      <c r="D8" s="97" t="s">
        <v>11</v>
      </c>
      <c r="E8" s="196" t="s">
        <v>12</v>
      </c>
      <c r="F8" s="97" t="s">
        <v>13</v>
      </c>
      <c r="G8" s="97" t="s">
        <v>14</v>
      </c>
      <c r="H8" s="100" t="s">
        <v>22</v>
      </c>
      <c r="I8" s="100" t="s">
        <v>26</v>
      </c>
      <c r="J8" s="100" t="s">
        <v>72</v>
      </c>
      <c r="K8" s="100" t="s">
        <v>15</v>
      </c>
      <c r="L8" s="100" t="s">
        <v>19</v>
      </c>
      <c r="M8" s="100" t="s">
        <v>23</v>
      </c>
      <c r="N8" s="100" t="s">
        <v>69</v>
      </c>
      <c r="O8" s="100" t="s">
        <v>21</v>
      </c>
      <c r="P8" s="100" t="s">
        <v>27</v>
      </c>
      <c r="Q8" s="100" t="s">
        <v>78</v>
      </c>
      <c r="R8" s="230" t="s">
        <v>29</v>
      </c>
      <c r="S8" s="100" t="s">
        <v>18</v>
      </c>
      <c r="T8" s="100" t="s">
        <v>17</v>
      </c>
      <c r="U8" s="230" t="s">
        <v>70</v>
      </c>
      <c r="V8" s="100" t="s">
        <v>25</v>
      </c>
      <c r="W8" s="100" t="s">
        <v>28</v>
      </c>
      <c r="X8" s="100" t="s">
        <v>76</v>
      </c>
      <c r="Y8" s="106" t="s">
        <v>24</v>
      </c>
      <c r="Z8" s="100" t="s">
        <v>74</v>
      </c>
      <c r="AA8" s="106" t="s">
        <v>20</v>
      </c>
      <c r="AB8" s="106" t="s">
        <v>16</v>
      </c>
    </row>
    <row r="9" spans="1:28" s="197" customFormat="1" ht="34.5" customHeight="1">
      <c r="A9" s="108" t="s">
        <v>104</v>
      </c>
      <c r="B9" s="108">
        <v>37</v>
      </c>
      <c r="C9" s="109">
        <v>1</v>
      </c>
      <c r="D9" s="198" t="s">
        <v>159</v>
      </c>
      <c r="E9" s="108">
        <v>1</v>
      </c>
      <c r="F9" s="108">
        <v>75</v>
      </c>
      <c r="G9" s="111" t="s">
        <v>160</v>
      </c>
      <c r="H9" s="113"/>
      <c r="I9" s="113"/>
      <c r="J9" s="113"/>
      <c r="K9" s="114" t="s">
        <v>34</v>
      </c>
      <c r="L9" s="113"/>
      <c r="M9" s="113"/>
      <c r="N9" s="113"/>
      <c r="O9" s="114" t="s">
        <v>34</v>
      </c>
      <c r="P9" s="113"/>
      <c r="Q9" s="113"/>
      <c r="R9" s="113"/>
      <c r="S9" s="114" t="s">
        <v>36</v>
      </c>
      <c r="T9" s="113"/>
      <c r="U9" s="113"/>
      <c r="V9" s="113"/>
      <c r="W9" s="114" t="s">
        <v>34</v>
      </c>
      <c r="X9" s="113"/>
      <c r="Y9" s="199"/>
      <c r="Z9" s="199" t="s">
        <v>142</v>
      </c>
      <c r="AA9" s="113"/>
      <c r="AB9" s="113"/>
    </row>
    <row r="10" spans="1:28" s="197" customFormat="1" ht="34.5" customHeight="1">
      <c r="A10" s="108" t="s">
        <v>30</v>
      </c>
      <c r="B10" s="108">
        <v>85</v>
      </c>
      <c r="C10" s="109">
        <v>2</v>
      </c>
      <c r="D10" s="198" t="s">
        <v>161</v>
      </c>
      <c r="E10" s="108">
        <v>2</v>
      </c>
      <c r="F10" s="108">
        <v>56</v>
      </c>
      <c r="G10" s="111" t="s">
        <v>47</v>
      </c>
      <c r="H10" s="114" t="s">
        <v>34</v>
      </c>
      <c r="I10" s="113"/>
      <c r="J10" s="113"/>
      <c r="K10" s="114" t="s">
        <v>111</v>
      </c>
      <c r="L10" s="113"/>
      <c r="M10" s="113"/>
      <c r="N10" s="114" t="s">
        <v>34</v>
      </c>
      <c r="O10" s="113"/>
      <c r="P10" s="113"/>
      <c r="Q10" s="113"/>
      <c r="R10" s="114"/>
      <c r="S10" s="113"/>
      <c r="T10" s="113"/>
      <c r="U10" s="113"/>
      <c r="V10" s="114" t="s">
        <v>111</v>
      </c>
      <c r="W10" s="113"/>
      <c r="X10" s="113"/>
      <c r="Y10" s="113"/>
      <c r="Z10" s="113"/>
      <c r="AA10" s="199"/>
      <c r="AB10" s="113"/>
    </row>
    <row r="11" spans="1:28" s="197" customFormat="1" ht="34.5" customHeight="1">
      <c r="A11" s="108" t="s">
        <v>30</v>
      </c>
      <c r="B11" s="108">
        <v>49</v>
      </c>
      <c r="C11" s="109">
        <v>3</v>
      </c>
      <c r="D11" s="231" t="s">
        <v>162</v>
      </c>
      <c r="E11" s="108">
        <v>1</v>
      </c>
      <c r="F11" s="108">
        <v>57</v>
      </c>
      <c r="G11" s="111" t="s">
        <v>163</v>
      </c>
      <c r="H11" s="113"/>
      <c r="I11" s="114" t="s">
        <v>164</v>
      </c>
      <c r="J11" s="113"/>
      <c r="K11" s="113"/>
      <c r="L11" s="114" t="s">
        <v>111</v>
      </c>
      <c r="M11" s="113"/>
      <c r="N11" s="113"/>
      <c r="O11" s="114" t="s">
        <v>165</v>
      </c>
      <c r="P11" s="113"/>
      <c r="Q11" s="113"/>
      <c r="R11" s="114"/>
      <c r="S11" s="113"/>
      <c r="T11" s="113"/>
      <c r="U11" s="114"/>
      <c r="V11" s="113"/>
      <c r="W11" s="113"/>
      <c r="X11" s="113"/>
      <c r="Y11" s="113"/>
      <c r="Z11" s="113"/>
      <c r="AA11" s="113"/>
      <c r="AB11" s="199"/>
    </row>
    <row r="12" spans="1:28" s="197" customFormat="1" ht="34.5" customHeight="1">
      <c r="A12" s="108" t="s">
        <v>30</v>
      </c>
      <c r="B12" s="108">
        <v>49</v>
      </c>
      <c r="C12" s="109">
        <v>4</v>
      </c>
      <c r="D12" s="198" t="s">
        <v>166</v>
      </c>
      <c r="E12" s="108">
        <v>1</v>
      </c>
      <c r="F12" s="108">
        <v>63</v>
      </c>
      <c r="G12" s="111" t="s">
        <v>167</v>
      </c>
      <c r="H12" s="113"/>
      <c r="I12" s="113"/>
      <c r="J12" s="114" t="s">
        <v>34</v>
      </c>
      <c r="K12" s="113"/>
      <c r="L12" s="113"/>
      <c r="M12" s="114" t="s">
        <v>35</v>
      </c>
      <c r="N12" s="113"/>
      <c r="O12" s="113"/>
      <c r="P12" s="114" t="s">
        <v>34</v>
      </c>
      <c r="Q12" s="113"/>
      <c r="R12" s="113"/>
      <c r="S12" s="114" t="s">
        <v>35</v>
      </c>
      <c r="T12" s="113"/>
      <c r="U12" s="113"/>
      <c r="V12" s="114" t="s">
        <v>34</v>
      </c>
      <c r="W12" s="113"/>
      <c r="X12" s="113"/>
      <c r="Y12" s="113"/>
      <c r="Z12" s="113"/>
      <c r="AA12" s="113"/>
      <c r="AB12" s="199"/>
    </row>
    <row r="13" spans="1:28" s="197" customFormat="1" ht="34.5" customHeight="1">
      <c r="A13" s="108" t="s">
        <v>30</v>
      </c>
      <c r="B13" s="108">
        <v>49</v>
      </c>
      <c r="C13" s="109">
        <v>5</v>
      </c>
      <c r="D13" s="198" t="s">
        <v>168</v>
      </c>
      <c r="E13" s="108">
        <v>1</v>
      </c>
      <c r="F13" s="108">
        <v>65</v>
      </c>
      <c r="G13" s="111" t="s">
        <v>129</v>
      </c>
      <c r="H13" s="113"/>
      <c r="I13" s="114" t="s">
        <v>34</v>
      </c>
      <c r="J13" s="113"/>
      <c r="K13" s="113"/>
      <c r="L13" s="113"/>
      <c r="M13" s="114" t="s">
        <v>43</v>
      </c>
      <c r="N13" s="113"/>
      <c r="O13" s="113"/>
      <c r="P13" s="113"/>
      <c r="Q13" s="114" t="s">
        <v>142</v>
      </c>
      <c r="R13" s="113"/>
      <c r="S13" s="113"/>
      <c r="T13" s="114" t="s">
        <v>34</v>
      </c>
      <c r="U13" s="113"/>
      <c r="V13" s="113"/>
      <c r="W13" s="114" t="s">
        <v>35</v>
      </c>
      <c r="X13" s="113"/>
      <c r="Y13" s="113"/>
      <c r="Z13" s="113"/>
      <c r="AA13" s="199"/>
      <c r="AB13" s="113"/>
    </row>
    <row r="14" spans="1:28" s="197" customFormat="1" ht="34.5" customHeight="1">
      <c r="A14" s="108" t="s">
        <v>30</v>
      </c>
      <c r="B14" s="108">
        <v>72</v>
      </c>
      <c r="C14" s="109">
        <v>6</v>
      </c>
      <c r="D14" s="198" t="s">
        <v>169</v>
      </c>
      <c r="E14" s="108">
        <v>1</v>
      </c>
      <c r="F14" s="108">
        <v>70</v>
      </c>
      <c r="G14" s="111" t="s">
        <v>170</v>
      </c>
      <c r="H14" s="114" t="s">
        <v>97</v>
      </c>
      <c r="I14" s="113"/>
      <c r="J14" s="113"/>
      <c r="K14" s="113"/>
      <c r="L14" s="114" t="s">
        <v>34</v>
      </c>
      <c r="M14" s="113"/>
      <c r="N14" s="113"/>
      <c r="O14" s="113"/>
      <c r="P14" s="114" t="s">
        <v>35</v>
      </c>
      <c r="Q14" s="113"/>
      <c r="R14" s="113"/>
      <c r="S14" s="113"/>
      <c r="T14" s="114" t="s">
        <v>35</v>
      </c>
      <c r="U14" s="113"/>
      <c r="V14" s="113"/>
      <c r="W14" s="113"/>
      <c r="X14" s="114" t="s">
        <v>36</v>
      </c>
      <c r="Y14" s="199"/>
      <c r="Z14" s="113"/>
      <c r="AA14" s="113"/>
      <c r="AB14" s="113"/>
    </row>
    <row r="15" spans="1:28" s="197" customFormat="1" ht="34.5" customHeight="1">
      <c r="A15" s="108" t="s">
        <v>30</v>
      </c>
      <c r="B15" s="108">
        <v>72</v>
      </c>
      <c r="C15" s="109">
        <v>7</v>
      </c>
      <c r="D15" s="198" t="s">
        <v>171</v>
      </c>
      <c r="E15" s="108">
        <v>1</v>
      </c>
      <c r="F15" s="108">
        <v>72</v>
      </c>
      <c r="G15" s="111" t="s">
        <v>172</v>
      </c>
      <c r="H15" s="113"/>
      <c r="I15" s="113"/>
      <c r="J15" s="114" t="s">
        <v>35</v>
      </c>
      <c r="K15" s="113"/>
      <c r="L15" s="113"/>
      <c r="M15" s="113"/>
      <c r="N15" s="114" t="s">
        <v>35</v>
      </c>
      <c r="O15" s="113"/>
      <c r="P15" s="113"/>
      <c r="Q15" s="114" t="s">
        <v>35</v>
      </c>
      <c r="R15" s="113"/>
      <c r="S15" s="113"/>
      <c r="T15" s="113"/>
      <c r="U15" s="114"/>
      <c r="V15" s="113"/>
      <c r="W15" s="113"/>
      <c r="X15" s="114" t="s">
        <v>35</v>
      </c>
      <c r="Y15" s="113"/>
      <c r="Z15" s="199" t="s">
        <v>35</v>
      </c>
      <c r="AA15" s="113"/>
      <c r="AB15" s="113"/>
    </row>
    <row r="16" spans="3:24" ht="24" customHeight="1" thickBot="1">
      <c r="C16" s="122"/>
      <c r="D16" s="200"/>
      <c r="E16" s="201"/>
      <c r="F16" s="201"/>
      <c r="G16" s="200"/>
      <c r="H16" s="121"/>
      <c r="I16" s="121"/>
      <c r="J16" s="121"/>
      <c r="K16" s="121"/>
      <c r="L16" s="121"/>
      <c r="M16" s="202" t="s">
        <v>98</v>
      </c>
      <c r="N16" s="202"/>
      <c r="O16" s="202"/>
      <c r="P16" s="202"/>
      <c r="Q16" s="121"/>
      <c r="R16" s="121"/>
      <c r="S16" s="121"/>
      <c r="T16" s="121"/>
      <c r="U16" s="121"/>
      <c r="V16" s="203"/>
      <c r="W16" s="203"/>
      <c r="X16" s="203"/>
    </row>
    <row r="17" spans="1:24" ht="27.75" customHeight="1" thickBot="1">
      <c r="A17" s="98" t="s">
        <v>8</v>
      </c>
      <c r="B17" s="98" t="s">
        <v>9</v>
      </c>
      <c r="C17" s="97" t="s">
        <v>10</v>
      </c>
      <c r="D17" s="98" t="s">
        <v>11</v>
      </c>
      <c r="E17" s="196" t="s">
        <v>12</v>
      </c>
      <c r="F17" s="128" t="s">
        <v>49</v>
      </c>
      <c r="G17" s="129" t="s">
        <v>14</v>
      </c>
      <c r="H17" s="130" t="s">
        <v>50</v>
      </c>
      <c r="I17" s="131" t="s">
        <v>51</v>
      </c>
      <c r="J17" s="131" t="s">
        <v>52</v>
      </c>
      <c r="K17" s="131" t="s">
        <v>53</v>
      </c>
      <c r="L17" s="133" t="s">
        <v>54</v>
      </c>
      <c r="M17" s="130" t="s">
        <v>99</v>
      </c>
      <c r="N17" s="131" t="s">
        <v>100</v>
      </c>
      <c r="O17" s="204" t="s">
        <v>55</v>
      </c>
      <c r="P17" s="205"/>
      <c r="Q17" s="136" t="s">
        <v>56</v>
      </c>
      <c r="R17" s="206" t="s">
        <v>57</v>
      </c>
      <c r="S17" s="207"/>
      <c r="T17" s="208"/>
      <c r="U17" s="209" t="s">
        <v>101</v>
      </c>
      <c r="V17" s="210"/>
      <c r="W17" s="210"/>
      <c r="X17" s="211"/>
    </row>
    <row r="18" spans="1:24" ht="25.5" customHeight="1">
      <c r="A18" s="108" t="str">
        <f aca="true" t="shared" si="0" ref="A18:B24">A9</f>
        <v>TBO</v>
      </c>
      <c r="B18" s="108">
        <f t="shared" si="0"/>
        <v>37</v>
      </c>
      <c r="C18" s="109">
        <v>1</v>
      </c>
      <c r="D18" s="141" t="str">
        <f aca="true" t="shared" si="1" ref="D18:E24">D9</f>
        <v>DURAND Christelle</v>
      </c>
      <c r="E18" s="108">
        <f t="shared" si="1"/>
        <v>1</v>
      </c>
      <c r="F18" s="142">
        <v>20</v>
      </c>
      <c r="G18" s="143" t="str">
        <f aca="true" t="shared" si="2" ref="G18:G24">G9</f>
        <v>JUDO CLUB STE MAURE</v>
      </c>
      <c r="H18" s="144">
        <v>10</v>
      </c>
      <c r="I18" s="145">
        <v>0</v>
      </c>
      <c r="J18" s="145">
        <v>10</v>
      </c>
      <c r="K18" s="145">
        <v>10</v>
      </c>
      <c r="L18" s="147">
        <v>10</v>
      </c>
      <c r="M18" s="212"/>
      <c r="N18" s="145"/>
      <c r="O18" s="134">
        <f aca="true" t="shared" si="3" ref="O18:O24">SUM(H18:N18)</f>
        <v>40</v>
      </c>
      <c r="P18" s="135"/>
      <c r="Q18" s="213"/>
      <c r="R18" s="206">
        <f aca="true" t="shared" si="4" ref="R18:R24">SUM(F18,O18)</f>
        <v>60</v>
      </c>
      <c r="S18" s="207"/>
      <c r="T18" s="208"/>
      <c r="U18" s="154" t="s">
        <v>24</v>
      </c>
      <c r="V18" s="153" t="s">
        <v>74</v>
      </c>
      <c r="W18" s="154" t="s">
        <v>20</v>
      </c>
      <c r="X18" s="152" t="s">
        <v>16</v>
      </c>
    </row>
    <row r="19" spans="1:20" ht="25.5" customHeight="1">
      <c r="A19" s="108" t="str">
        <f t="shared" si="0"/>
        <v>PDL</v>
      </c>
      <c r="B19" s="108">
        <f t="shared" si="0"/>
        <v>85</v>
      </c>
      <c r="C19" s="109">
        <v>2</v>
      </c>
      <c r="D19" s="141" t="str">
        <f t="shared" si="1"/>
        <v>RATTE Aurelie</v>
      </c>
      <c r="E19" s="108">
        <f t="shared" si="1"/>
        <v>2</v>
      </c>
      <c r="F19" s="142">
        <v>0</v>
      </c>
      <c r="G19" s="143" t="str">
        <f t="shared" si="2"/>
        <v>JUDO 85</v>
      </c>
      <c r="H19" s="157">
        <v>10</v>
      </c>
      <c r="I19" s="158">
        <v>0</v>
      </c>
      <c r="J19" s="158">
        <v>10</v>
      </c>
      <c r="K19" s="158">
        <v>0</v>
      </c>
      <c r="L19" s="160"/>
      <c r="M19" s="214"/>
      <c r="N19" s="215"/>
      <c r="O19" s="216">
        <f t="shared" si="3"/>
        <v>20</v>
      </c>
      <c r="P19" s="217"/>
      <c r="Q19" s="213"/>
      <c r="R19" s="206">
        <f t="shared" si="4"/>
        <v>20</v>
      </c>
      <c r="S19" s="207"/>
      <c r="T19" s="208"/>
    </row>
    <row r="20" spans="1:24" ht="25.5" customHeight="1">
      <c r="A20" s="108" t="str">
        <f t="shared" si="0"/>
        <v>PDL</v>
      </c>
      <c r="B20" s="108">
        <f t="shared" si="0"/>
        <v>49</v>
      </c>
      <c r="C20" s="109">
        <v>3</v>
      </c>
      <c r="D20" s="156" t="str">
        <f t="shared" si="1"/>
        <v>HORVATH Dorothia</v>
      </c>
      <c r="E20" s="108">
        <f t="shared" si="1"/>
        <v>1</v>
      </c>
      <c r="F20" s="142">
        <v>0</v>
      </c>
      <c r="G20" s="143" t="str">
        <f t="shared" si="2"/>
        <v>J.C. DU BASSIN SAUMUROIS</v>
      </c>
      <c r="H20" s="157">
        <v>0</v>
      </c>
      <c r="I20" s="158">
        <v>0</v>
      </c>
      <c r="J20" s="158">
        <v>0</v>
      </c>
      <c r="K20" s="158"/>
      <c r="L20" s="160"/>
      <c r="M20" s="214"/>
      <c r="N20" s="215"/>
      <c r="O20" s="216">
        <f t="shared" si="3"/>
        <v>0</v>
      </c>
      <c r="P20" s="217"/>
      <c r="Q20" s="213"/>
      <c r="R20" s="206">
        <f t="shared" si="4"/>
        <v>0</v>
      </c>
      <c r="S20" s="207"/>
      <c r="T20" s="208"/>
      <c r="U20" s="121"/>
      <c r="V20" s="121"/>
      <c r="W20" s="121"/>
      <c r="X20" s="121"/>
    </row>
    <row r="21" spans="1:20" ht="25.5" customHeight="1">
      <c r="A21" s="108" t="str">
        <f t="shared" si="0"/>
        <v>PDL</v>
      </c>
      <c r="B21" s="108">
        <f t="shared" si="0"/>
        <v>49</v>
      </c>
      <c r="C21" s="109">
        <v>4</v>
      </c>
      <c r="D21" s="141" t="str">
        <f t="shared" si="1"/>
        <v>MADEC Enora</v>
      </c>
      <c r="E21" s="108">
        <f t="shared" si="1"/>
        <v>1</v>
      </c>
      <c r="F21" s="142">
        <v>0</v>
      </c>
      <c r="G21" s="143" t="str">
        <f t="shared" si="2"/>
        <v>JC ANJOU</v>
      </c>
      <c r="H21" s="157">
        <v>10</v>
      </c>
      <c r="I21" s="158">
        <v>0</v>
      </c>
      <c r="J21" s="158">
        <v>10</v>
      </c>
      <c r="K21" s="158">
        <v>0</v>
      </c>
      <c r="L21" s="160">
        <v>10</v>
      </c>
      <c r="M21" s="214"/>
      <c r="N21" s="215"/>
      <c r="O21" s="216">
        <f t="shared" si="3"/>
        <v>30</v>
      </c>
      <c r="P21" s="217"/>
      <c r="Q21" s="213"/>
      <c r="R21" s="206">
        <f t="shared" si="4"/>
        <v>30</v>
      </c>
      <c r="S21" s="207"/>
      <c r="T21" s="208"/>
    </row>
    <row r="22" spans="1:24" ht="25.5" customHeight="1" thickBot="1">
      <c r="A22" s="108" t="str">
        <f t="shared" si="0"/>
        <v>PDL</v>
      </c>
      <c r="B22" s="108">
        <f t="shared" si="0"/>
        <v>49</v>
      </c>
      <c r="C22" s="109">
        <v>5</v>
      </c>
      <c r="D22" s="232" t="str">
        <f t="shared" si="1"/>
        <v>GRANDISSON Katia</v>
      </c>
      <c r="E22" s="108">
        <f t="shared" si="1"/>
        <v>1</v>
      </c>
      <c r="F22" s="142">
        <v>67</v>
      </c>
      <c r="G22" s="143" t="str">
        <f t="shared" si="2"/>
        <v>J C DES MAUGES</v>
      </c>
      <c r="H22" s="157">
        <v>0</v>
      </c>
      <c r="I22" s="158">
        <v>10</v>
      </c>
      <c r="J22" s="158">
        <v>10</v>
      </c>
      <c r="K22" s="158">
        <v>10</v>
      </c>
      <c r="L22" s="160">
        <v>0</v>
      </c>
      <c r="M22" s="214"/>
      <c r="N22" s="215"/>
      <c r="O22" s="216">
        <f t="shared" si="3"/>
        <v>30</v>
      </c>
      <c r="P22" s="217"/>
      <c r="Q22" s="213"/>
      <c r="R22" s="206">
        <f t="shared" si="4"/>
        <v>97</v>
      </c>
      <c r="S22" s="207"/>
      <c r="T22" s="208"/>
      <c r="W22" s="218" t="s">
        <v>58</v>
      </c>
      <c r="X22" s="218"/>
    </row>
    <row r="23" spans="1:24" ht="25.5" customHeight="1" thickBot="1">
      <c r="A23" s="108" t="str">
        <f t="shared" si="0"/>
        <v>PDL</v>
      </c>
      <c r="B23" s="108">
        <f t="shared" si="0"/>
        <v>72</v>
      </c>
      <c r="C23" s="109">
        <v>6</v>
      </c>
      <c r="D23" s="141" t="str">
        <f t="shared" si="1"/>
        <v>BOURGEAIS Marine</v>
      </c>
      <c r="E23" s="108">
        <f t="shared" si="1"/>
        <v>1</v>
      </c>
      <c r="F23" s="142">
        <v>0</v>
      </c>
      <c r="G23" s="143" t="str">
        <f t="shared" si="2"/>
        <v>JUDO CLUB SABOLIEN</v>
      </c>
      <c r="H23" s="157">
        <v>0</v>
      </c>
      <c r="I23" s="158">
        <v>10</v>
      </c>
      <c r="J23" s="158">
        <v>0</v>
      </c>
      <c r="K23" s="158">
        <v>0</v>
      </c>
      <c r="L23" s="160">
        <v>10</v>
      </c>
      <c r="M23" s="214"/>
      <c r="N23" s="215"/>
      <c r="O23" s="216">
        <f t="shared" si="3"/>
        <v>20</v>
      </c>
      <c r="P23" s="217"/>
      <c r="Q23" s="213"/>
      <c r="R23" s="206">
        <f t="shared" si="4"/>
        <v>20</v>
      </c>
      <c r="S23" s="207"/>
      <c r="T23" s="121"/>
      <c r="W23" s="130" t="s">
        <v>59</v>
      </c>
      <c r="X23" s="132" t="s">
        <v>60</v>
      </c>
    </row>
    <row r="24" spans="1:24" ht="25.5" customHeight="1" thickBot="1">
      <c r="A24" s="108" t="str">
        <f t="shared" si="0"/>
        <v>PDL</v>
      </c>
      <c r="B24" s="108">
        <f t="shared" si="0"/>
        <v>72</v>
      </c>
      <c r="C24" s="109">
        <v>7</v>
      </c>
      <c r="D24" s="141" t="str">
        <f t="shared" si="1"/>
        <v>JOLLY Carole</v>
      </c>
      <c r="E24" s="108">
        <f t="shared" si="1"/>
        <v>1</v>
      </c>
      <c r="F24" s="142">
        <v>47</v>
      </c>
      <c r="G24" s="143" t="str">
        <f t="shared" si="2"/>
        <v>JUDO CLUB CASTELORIEN</v>
      </c>
      <c r="H24" s="172">
        <v>0</v>
      </c>
      <c r="I24" s="173">
        <v>0</v>
      </c>
      <c r="J24" s="173">
        <v>0</v>
      </c>
      <c r="K24" s="173">
        <v>0</v>
      </c>
      <c r="L24" s="175">
        <v>0</v>
      </c>
      <c r="M24" s="219"/>
      <c r="N24" s="220"/>
      <c r="O24" s="221">
        <f t="shared" si="3"/>
        <v>0</v>
      </c>
      <c r="P24" s="222"/>
      <c r="Q24" s="213"/>
      <c r="R24" s="206">
        <f t="shared" si="4"/>
        <v>47</v>
      </c>
      <c r="S24" s="207"/>
      <c r="T24" s="121"/>
      <c r="W24" s="223">
        <v>7</v>
      </c>
      <c r="X24" s="224">
        <v>10</v>
      </c>
    </row>
    <row r="25" spans="3:24" ht="12">
      <c r="C25" s="121"/>
      <c r="D25" s="225"/>
      <c r="E25" s="225"/>
      <c r="F25" s="226"/>
      <c r="G25" s="225"/>
      <c r="H25" s="225"/>
      <c r="I25" s="225"/>
      <c r="J25" s="225"/>
      <c r="K25" s="225"/>
      <c r="L25" s="225"/>
      <c r="M25" s="121"/>
      <c r="N25" s="181" t="s">
        <v>61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spans="3:28" ht="12" hidden="1">
      <c r="C26" s="122">
        <f>COUNT(H18:N24)/2</f>
        <v>16</v>
      </c>
      <c r="D26" s="121"/>
      <c r="E26" s="121"/>
      <c r="F26" s="201"/>
      <c r="G26" s="227" t="s">
        <v>62</v>
      </c>
      <c r="H26" s="183">
        <v>1</v>
      </c>
      <c r="I26" s="183">
        <v>2</v>
      </c>
      <c r="J26" s="183">
        <v>3</v>
      </c>
      <c r="K26" s="183">
        <v>4</v>
      </c>
      <c r="L26" s="183">
        <v>5</v>
      </c>
      <c r="M26" s="183">
        <v>6</v>
      </c>
      <c r="N26" s="183">
        <v>7</v>
      </c>
      <c r="O26" s="183">
        <v>8</v>
      </c>
      <c r="P26" s="183">
        <v>9</v>
      </c>
      <c r="Q26" s="183">
        <v>10</v>
      </c>
      <c r="R26" s="183"/>
      <c r="S26" s="183">
        <v>11</v>
      </c>
      <c r="T26" s="183">
        <v>12</v>
      </c>
      <c r="U26" s="183"/>
      <c r="V26" s="183">
        <v>13</v>
      </c>
      <c r="W26" s="183">
        <v>14</v>
      </c>
      <c r="X26" s="183">
        <v>15</v>
      </c>
      <c r="Y26" s="228"/>
      <c r="Z26" s="228">
        <v>16</v>
      </c>
      <c r="AA26" s="228"/>
      <c r="AB26" s="228"/>
    </row>
    <row r="27" spans="3:28" ht="12" hidden="1">
      <c r="C27" s="121"/>
      <c r="D27" s="121"/>
      <c r="E27" s="121"/>
      <c r="F27" s="201"/>
      <c r="G27" s="227" t="s">
        <v>63</v>
      </c>
      <c r="H27" s="183">
        <v>1</v>
      </c>
      <c r="I27" s="183">
        <v>1</v>
      </c>
      <c r="J27" s="183">
        <v>1</v>
      </c>
      <c r="K27" s="183">
        <v>1</v>
      </c>
      <c r="L27" s="183">
        <v>2</v>
      </c>
      <c r="M27" s="183">
        <v>2</v>
      </c>
      <c r="N27" s="183">
        <v>3</v>
      </c>
      <c r="O27" s="183">
        <v>2</v>
      </c>
      <c r="P27" s="183">
        <v>3</v>
      </c>
      <c r="Q27" s="183">
        <v>3</v>
      </c>
      <c r="R27" s="183"/>
      <c r="S27" s="183">
        <v>3</v>
      </c>
      <c r="T27" s="183">
        <v>4</v>
      </c>
      <c r="U27" s="183"/>
      <c r="V27" s="183">
        <v>4</v>
      </c>
      <c r="W27" s="183">
        <v>4</v>
      </c>
      <c r="X27" s="183">
        <v>5</v>
      </c>
      <c r="Y27" s="228"/>
      <c r="Z27" s="228">
        <v>5</v>
      </c>
      <c r="AA27" s="228"/>
      <c r="AB27" s="228"/>
    </row>
    <row r="28" spans="3:28" ht="12" hidden="1">
      <c r="C28" s="122"/>
      <c r="D28" s="121"/>
      <c r="E28" s="121"/>
      <c r="F28" s="201"/>
      <c r="G28" s="227" t="s">
        <v>64</v>
      </c>
      <c r="H28" s="183">
        <v>1</v>
      </c>
      <c r="I28" s="183">
        <v>1</v>
      </c>
      <c r="J28" s="183">
        <v>1</v>
      </c>
      <c r="K28" s="183">
        <v>2</v>
      </c>
      <c r="L28" s="183">
        <v>2</v>
      </c>
      <c r="M28" s="183">
        <v>2</v>
      </c>
      <c r="N28" s="183">
        <v>2</v>
      </c>
      <c r="O28" s="183">
        <v>3</v>
      </c>
      <c r="P28" s="183">
        <v>3</v>
      </c>
      <c r="Q28" s="183">
        <v>3</v>
      </c>
      <c r="R28" s="183"/>
      <c r="S28" s="183">
        <v>4</v>
      </c>
      <c r="T28" s="183">
        <v>4</v>
      </c>
      <c r="U28" s="183"/>
      <c r="V28" s="183">
        <v>5</v>
      </c>
      <c r="W28" s="183">
        <v>5</v>
      </c>
      <c r="X28" s="183">
        <v>4</v>
      </c>
      <c r="Y28" s="228"/>
      <c r="Z28" s="228">
        <v>5</v>
      </c>
      <c r="AA28" s="228"/>
      <c r="AB28" s="228"/>
    </row>
  </sheetData>
  <sheetProtection formatCells="0" formatColumns="0"/>
  <mergeCells count="26">
    <mergeCell ref="R24:S24"/>
    <mergeCell ref="R20:S20"/>
    <mergeCell ref="R21:S21"/>
    <mergeCell ref="R22:S22"/>
    <mergeCell ref="R23:S23"/>
    <mergeCell ref="M16:P16"/>
    <mergeCell ref="V16:X16"/>
    <mergeCell ref="U17:X17"/>
    <mergeCell ref="W22:X22"/>
    <mergeCell ref="R19:S19"/>
    <mergeCell ref="O17:P17"/>
    <mergeCell ref="O18:P18"/>
    <mergeCell ref="O19:P19"/>
    <mergeCell ref="R17:S17"/>
    <mergeCell ref="R18:S18"/>
    <mergeCell ref="G4:G6"/>
    <mergeCell ref="P1:R1"/>
    <mergeCell ref="K2:N2"/>
    <mergeCell ref="P2:P3"/>
    <mergeCell ref="Q2:Q3"/>
    <mergeCell ref="R2:R3"/>
    <mergeCell ref="O24:P24"/>
    <mergeCell ref="O20:P20"/>
    <mergeCell ref="O21:P21"/>
    <mergeCell ref="O22:P22"/>
    <mergeCell ref="O23:P23"/>
  </mergeCells>
  <conditionalFormatting sqref="R18:S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2012-11-03T17:31:36Z</dcterms:created>
  <dcterms:modified xsi:type="dcterms:W3CDTF">2012-11-03T17:31:54Z</dcterms:modified>
  <cp:category/>
  <cp:version/>
  <cp:contentType/>
  <cp:contentStatus/>
</cp:coreProperties>
</file>